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SkyDrive\Documents\PhD\Projects\HSE - Medical Patients Flow - Tallaght\New Version of Tallaght Model\Model Versions\Tallaght-Project\Tallaght Tallght Model_Original\"/>
    </mc:Choice>
  </mc:AlternateContent>
  <bookViews>
    <workbookView xWindow="0" yWindow="0" windowWidth="30720" windowHeight="9384" firstSheet="2" activeTab="7"/>
  </bookViews>
  <sheets>
    <sheet name="Run" sheetId="6" state="hidden" r:id="rId1"/>
    <sheet name="Results" sheetId="7" state="hidden" r:id="rId2"/>
    <sheet name="Validation 30-Jun" sheetId="8" r:id="rId3"/>
    <sheet name="Sheet1" sheetId="9" state="hidden" r:id="rId4"/>
    <sheet name="Runs" sheetId="10" state="hidden" r:id="rId5"/>
    <sheet name="Runs1" sheetId="12" state="hidden" r:id="rId6"/>
    <sheet name="Scenarios" sheetId="11" r:id="rId7"/>
    <sheet name="DOE" sheetId="13" r:id="rId8"/>
    <sheet name="Runs2" sheetId="14" r:id="rId9"/>
    <sheet name="Scenarios (10-Jul)" sheetId="16" r:id="rId10"/>
    <sheet name="Scenarios (10-Jul) (2)" sheetId="17" r:id="rId11"/>
    <sheet name="Runs2 (2)" sheetId="18" r:id="rId12"/>
    <sheet name="Scenarios (2)" sheetId="15" r:id="rId13"/>
    <sheet name="Sheet2" sheetId="19" r:id="rId14"/>
  </sheets>
  <definedNames>
    <definedName name="_xlnm._FilterDatabase" localSheetId="7" hidden="1">DOE!$A$2:$K$28</definedName>
    <definedName name="_xlnm.Print_Area" localSheetId="7">DOE!$A$2:$K$30</definedName>
    <definedName name="_xlnm.Print_Area" localSheetId="6">Scenarios!$B$2:$W$25</definedName>
    <definedName name="_xlnm.Print_Area" localSheetId="12">'Scenarios (2)'!$B$2:$W$30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3" l="1"/>
  <c r="AC30" i="13"/>
  <c r="AB30" i="13"/>
  <c r="AA30" i="13"/>
  <c r="Z30" i="13"/>
  <c r="Y30" i="13"/>
  <c r="X30" i="13"/>
  <c r="T30" i="13"/>
  <c r="S30" i="13"/>
  <c r="R30" i="13"/>
  <c r="Q30" i="13"/>
  <c r="O30" i="13"/>
  <c r="N30" i="13"/>
  <c r="V30" i="13" s="1"/>
  <c r="M30" i="13"/>
  <c r="L30" i="13"/>
  <c r="AD29" i="13"/>
  <c r="AC29" i="13"/>
  <c r="AB29" i="13"/>
  <c r="AA29" i="13"/>
  <c r="Z29" i="13"/>
  <c r="Y29" i="13"/>
  <c r="X29" i="13"/>
  <c r="T29" i="13"/>
  <c r="S29" i="13"/>
  <c r="R29" i="13"/>
  <c r="Q29" i="13"/>
  <c r="O29" i="13"/>
  <c r="N29" i="13"/>
  <c r="V29" i="13" s="1"/>
  <c r="M29" i="13"/>
  <c r="L29" i="13"/>
  <c r="AD28" i="13"/>
  <c r="AC28" i="13"/>
  <c r="AB28" i="13"/>
  <c r="AA28" i="13"/>
  <c r="Z28" i="13"/>
  <c r="Y28" i="13"/>
  <c r="X28" i="13"/>
  <c r="T28" i="13"/>
  <c r="S28" i="13"/>
  <c r="R28" i="13"/>
  <c r="Q28" i="13"/>
  <c r="O28" i="13"/>
  <c r="N28" i="13"/>
  <c r="M28" i="13"/>
  <c r="L28" i="13"/>
  <c r="AD27" i="13"/>
  <c r="AC27" i="13"/>
  <c r="AB27" i="13"/>
  <c r="AA27" i="13"/>
  <c r="Z27" i="13"/>
  <c r="Y27" i="13"/>
  <c r="X27" i="13"/>
  <c r="T27" i="13"/>
  <c r="S27" i="13"/>
  <c r="R27" i="13"/>
  <c r="Q27" i="13"/>
  <c r="O27" i="13"/>
  <c r="N27" i="13"/>
  <c r="W27" i="13" s="1"/>
  <c r="M27" i="13"/>
  <c r="L27" i="13"/>
  <c r="AD26" i="13"/>
  <c r="AC26" i="13"/>
  <c r="AB26" i="13"/>
  <c r="AA26" i="13"/>
  <c r="Z26" i="13"/>
  <c r="Y26" i="13"/>
  <c r="X26" i="13"/>
  <c r="T26" i="13"/>
  <c r="S26" i="13"/>
  <c r="R26" i="13"/>
  <c r="Q26" i="13"/>
  <c r="O26" i="13"/>
  <c r="N26" i="13"/>
  <c r="W26" i="13" s="1"/>
  <c r="M26" i="13"/>
  <c r="L26" i="13"/>
  <c r="AD25" i="13"/>
  <c r="AC25" i="13"/>
  <c r="AB25" i="13"/>
  <c r="AA25" i="13"/>
  <c r="Z25" i="13"/>
  <c r="Y25" i="13"/>
  <c r="X25" i="13"/>
  <c r="T25" i="13"/>
  <c r="S25" i="13"/>
  <c r="R25" i="13"/>
  <c r="Q25" i="13"/>
  <c r="O25" i="13"/>
  <c r="N25" i="13"/>
  <c r="U25" i="13" s="1"/>
  <c r="M25" i="13"/>
  <c r="L25" i="13"/>
  <c r="AD24" i="13"/>
  <c r="AC24" i="13"/>
  <c r="AB24" i="13"/>
  <c r="AA24" i="13"/>
  <c r="Z24" i="13"/>
  <c r="Y24" i="13"/>
  <c r="X24" i="13"/>
  <c r="T24" i="13"/>
  <c r="S24" i="13"/>
  <c r="R24" i="13"/>
  <c r="Q24" i="13"/>
  <c r="O24" i="13"/>
  <c r="N24" i="13"/>
  <c r="V24" i="13" s="1"/>
  <c r="M24" i="13"/>
  <c r="L24" i="13"/>
  <c r="AD23" i="13"/>
  <c r="AC23" i="13"/>
  <c r="AB23" i="13"/>
  <c r="AA23" i="13"/>
  <c r="Z23" i="13"/>
  <c r="Y23" i="13"/>
  <c r="X23" i="13"/>
  <c r="T23" i="13"/>
  <c r="S23" i="13"/>
  <c r="R23" i="13"/>
  <c r="Q23" i="13"/>
  <c r="O23" i="13"/>
  <c r="N23" i="13"/>
  <c r="W23" i="13" s="1"/>
  <c r="M23" i="13"/>
  <c r="L23" i="13"/>
  <c r="AD22" i="13"/>
  <c r="AC22" i="13"/>
  <c r="AB22" i="13"/>
  <c r="AA22" i="13"/>
  <c r="Z22" i="13"/>
  <c r="Y22" i="13"/>
  <c r="X22" i="13"/>
  <c r="T22" i="13"/>
  <c r="S22" i="13"/>
  <c r="R22" i="13"/>
  <c r="Q22" i="13"/>
  <c r="O22" i="13"/>
  <c r="N22" i="13"/>
  <c r="V22" i="13" s="1"/>
  <c r="M22" i="13"/>
  <c r="L22" i="13"/>
  <c r="AD21" i="13"/>
  <c r="AC21" i="13"/>
  <c r="AB21" i="13"/>
  <c r="AA21" i="13"/>
  <c r="Z21" i="13"/>
  <c r="Y21" i="13"/>
  <c r="X21" i="13"/>
  <c r="T21" i="13"/>
  <c r="S21" i="13"/>
  <c r="R21" i="13"/>
  <c r="Q21" i="13"/>
  <c r="O21" i="13"/>
  <c r="N21" i="13"/>
  <c r="V21" i="13" s="1"/>
  <c r="M21" i="13"/>
  <c r="L21" i="13"/>
  <c r="AD20" i="13"/>
  <c r="AC20" i="13"/>
  <c r="AB20" i="13"/>
  <c r="AA20" i="13"/>
  <c r="Z20" i="13"/>
  <c r="Y20" i="13"/>
  <c r="X20" i="13"/>
  <c r="T20" i="13"/>
  <c r="S20" i="13"/>
  <c r="R20" i="13"/>
  <c r="Q20" i="13"/>
  <c r="O20" i="13"/>
  <c r="N20" i="13"/>
  <c r="V20" i="13" s="1"/>
  <c r="M20" i="13"/>
  <c r="L20" i="13"/>
  <c r="AD19" i="13"/>
  <c r="AC19" i="13"/>
  <c r="AB19" i="13"/>
  <c r="AA19" i="13"/>
  <c r="Z19" i="13"/>
  <c r="Y19" i="13"/>
  <c r="X19" i="13"/>
  <c r="T19" i="13"/>
  <c r="S19" i="13"/>
  <c r="R19" i="13"/>
  <c r="Q19" i="13"/>
  <c r="O19" i="13"/>
  <c r="N19" i="13"/>
  <c r="V19" i="13" s="1"/>
  <c r="M19" i="13"/>
  <c r="L19" i="13"/>
  <c r="AD18" i="13"/>
  <c r="AC18" i="13"/>
  <c r="AB18" i="13"/>
  <c r="AA18" i="13"/>
  <c r="Z18" i="13"/>
  <c r="Y18" i="13"/>
  <c r="X18" i="13"/>
  <c r="T18" i="13"/>
  <c r="S18" i="13"/>
  <c r="R18" i="13"/>
  <c r="Q18" i="13"/>
  <c r="O18" i="13"/>
  <c r="N18" i="13"/>
  <c r="W18" i="13" s="1"/>
  <c r="M18" i="13"/>
  <c r="L18" i="13"/>
  <c r="AD17" i="13"/>
  <c r="AC17" i="13"/>
  <c r="AB17" i="13"/>
  <c r="AA17" i="13"/>
  <c r="Z17" i="13"/>
  <c r="Y17" i="13"/>
  <c r="X17" i="13"/>
  <c r="T17" i="13"/>
  <c r="S17" i="13"/>
  <c r="R17" i="13"/>
  <c r="Q17" i="13"/>
  <c r="O17" i="13"/>
  <c r="N17" i="13"/>
  <c r="V17" i="13" s="1"/>
  <c r="M17" i="13"/>
  <c r="L17" i="13"/>
  <c r="AD16" i="13"/>
  <c r="AC16" i="13"/>
  <c r="AB16" i="13"/>
  <c r="AA16" i="13"/>
  <c r="Z16" i="13"/>
  <c r="Y16" i="13"/>
  <c r="X16" i="13"/>
  <c r="T16" i="13"/>
  <c r="S16" i="13"/>
  <c r="R16" i="13"/>
  <c r="Q16" i="13"/>
  <c r="O16" i="13"/>
  <c r="N16" i="13"/>
  <c r="V16" i="13" s="1"/>
  <c r="M16" i="13"/>
  <c r="L16" i="13"/>
  <c r="AD15" i="13"/>
  <c r="AC15" i="13"/>
  <c r="AB15" i="13"/>
  <c r="AA15" i="13"/>
  <c r="Z15" i="13"/>
  <c r="Y15" i="13"/>
  <c r="X15" i="13"/>
  <c r="T15" i="13"/>
  <c r="S15" i="13"/>
  <c r="R15" i="13"/>
  <c r="Q15" i="13"/>
  <c r="O15" i="13"/>
  <c r="N15" i="13"/>
  <c r="V15" i="13" s="1"/>
  <c r="M15" i="13"/>
  <c r="L15" i="13"/>
  <c r="AD14" i="13"/>
  <c r="AC14" i="13"/>
  <c r="AB14" i="13"/>
  <c r="AA14" i="13"/>
  <c r="Z14" i="13"/>
  <c r="Y14" i="13"/>
  <c r="X14" i="13"/>
  <c r="T14" i="13"/>
  <c r="S14" i="13"/>
  <c r="R14" i="13"/>
  <c r="Q14" i="13"/>
  <c r="O14" i="13"/>
  <c r="N14" i="13"/>
  <c r="W14" i="13" s="1"/>
  <c r="M14" i="13"/>
  <c r="L14" i="13"/>
  <c r="AD13" i="13"/>
  <c r="AC13" i="13"/>
  <c r="AB13" i="13"/>
  <c r="AA13" i="13"/>
  <c r="Z13" i="13"/>
  <c r="Y13" i="13"/>
  <c r="X13" i="13"/>
  <c r="T13" i="13"/>
  <c r="S13" i="13"/>
  <c r="R13" i="13"/>
  <c r="Q13" i="13"/>
  <c r="O13" i="13"/>
  <c r="N13" i="13"/>
  <c r="W13" i="13" s="1"/>
  <c r="M13" i="13"/>
  <c r="L13" i="13"/>
  <c r="AD12" i="13"/>
  <c r="AC12" i="13"/>
  <c r="AB12" i="13"/>
  <c r="AA12" i="13"/>
  <c r="Z12" i="13"/>
  <c r="Y12" i="13"/>
  <c r="X12" i="13"/>
  <c r="T12" i="13"/>
  <c r="S12" i="13"/>
  <c r="R12" i="13"/>
  <c r="Q12" i="13"/>
  <c r="O12" i="13"/>
  <c r="N12" i="13"/>
  <c r="V12" i="13" s="1"/>
  <c r="M12" i="13"/>
  <c r="L12" i="13"/>
  <c r="AD11" i="13"/>
  <c r="AC11" i="13"/>
  <c r="AB11" i="13"/>
  <c r="AA11" i="13"/>
  <c r="Z11" i="13"/>
  <c r="Y11" i="13"/>
  <c r="X11" i="13"/>
  <c r="T11" i="13"/>
  <c r="S11" i="13"/>
  <c r="R11" i="13"/>
  <c r="Q11" i="13"/>
  <c r="O11" i="13"/>
  <c r="N11" i="13"/>
  <c r="V11" i="13" s="1"/>
  <c r="M11" i="13"/>
  <c r="L11" i="13"/>
  <c r="AD10" i="13"/>
  <c r="AC10" i="13"/>
  <c r="AB10" i="13"/>
  <c r="AA10" i="13"/>
  <c r="Z10" i="13"/>
  <c r="Y10" i="13"/>
  <c r="X10" i="13"/>
  <c r="T10" i="13"/>
  <c r="S10" i="13"/>
  <c r="R10" i="13"/>
  <c r="Q10" i="13"/>
  <c r="O10" i="13"/>
  <c r="N10" i="13"/>
  <c r="M10" i="13"/>
  <c r="L10" i="13"/>
  <c r="AD9" i="13"/>
  <c r="AC9" i="13"/>
  <c r="AB9" i="13"/>
  <c r="AA9" i="13"/>
  <c r="Z9" i="13"/>
  <c r="Y9" i="13"/>
  <c r="X9" i="13"/>
  <c r="T9" i="13"/>
  <c r="S9" i="13"/>
  <c r="R9" i="13"/>
  <c r="Q9" i="13"/>
  <c r="O9" i="13"/>
  <c r="N9" i="13"/>
  <c r="W9" i="13" s="1"/>
  <c r="M9" i="13"/>
  <c r="L9" i="13"/>
  <c r="AD8" i="13"/>
  <c r="AC8" i="13"/>
  <c r="AB8" i="13"/>
  <c r="AA8" i="13"/>
  <c r="Z8" i="13"/>
  <c r="Y8" i="13"/>
  <c r="X8" i="13"/>
  <c r="T8" i="13"/>
  <c r="S8" i="13"/>
  <c r="R8" i="13"/>
  <c r="Q8" i="13"/>
  <c r="O8" i="13"/>
  <c r="N8" i="13"/>
  <c r="V8" i="13" s="1"/>
  <c r="M8" i="13"/>
  <c r="L8" i="13"/>
  <c r="AD7" i="13"/>
  <c r="AC7" i="13"/>
  <c r="AB7" i="13"/>
  <c r="AA7" i="13"/>
  <c r="Z7" i="13"/>
  <c r="Y7" i="13"/>
  <c r="X7" i="13"/>
  <c r="T7" i="13"/>
  <c r="S7" i="13"/>
  <c r="R7" i="13"/>
  <c r="Q7" i="13"/>
  <c r="O7" i="13"/>
  <c r="N7" i="13"/>
  <c r="V7" i="13" s="1"/>
  <c r="M7" i="13"/>
  <c r="L7" i="13"/>
  <c r="AD6" i="13"/>
  <c r="AC6" i="13"/>
  <c r="AB6" i="13"/>
  <c r="AA6" i="13"/>
  <c r="Z6" i="13"/>
  <c r="Y6" i="13"/>
  <c r="X6" i="13"/>
  <c r="T6" i="13"/>
  <c r="S6" i="13"/>
  <c r="R6" i="13"/>
  <c r="Q6" i="13"/>
  <c r="O6" i="13"/>
  <c r="N6" i="13"/>
  <c r="U6" i="13" s="1"/>
  <c r="M6" i="13"/>
  <c r="L6" i="13"/>
  <c r="AD5" i="13"/>
  <c r="AC5" i="13"/>
  <c r="AB5" i="13"/>
  <c r="AA5" i="13"/>
  <c r="Z5" i="13"/>
  <c r="Y5" i="13"/>
  <c r="X5" i="13"/>
  <c r="T5" i="13"/>
  <c r="S5" i="13"/>
  <c r="R5" i="13"/>
  <c r="Q5" i="13"/>
  <c r="O5" i="13"/>
  <c r="N5" i="13"/>
  <c r="W5" i="13" s="1"/>
  <c r="M5" i="13"/>
  <c r="L5" i="13"/>
  <c r="AD4" i="13"/>
  <c r="AC4" i="13"/>
  <c r="AB4" i="13"/>
  <c r="AA4" i="13"/>
  <c r="Z4" i="13"/>
  <c r="Y4" i="13"/>
  <c r="X4" i="13"/>
  <c r="T4" i="13"/>
  <c r="S4" i="13"/>
  <c r="R4" i="13"/>
  <c r="Q4" i="13"/>
  <c r="O4" i="13"/>
  <c r="N4" i="13"/>
  <c r="V4" i="13" s="1"/>
  <c r="M4" i="13"/>
  <c r="L4" i="13"/>
  <c r="AD3" i="13"/>
  <c r="AC3" i="13"/>
  <c r="AB3" i="13"/>
  <c r="AA3" i="13"/>
  <c r="Z3" i="13"/>
  <c r="Y3" i="13"/>
  <c r="X3" i="13"/>
  <c r="T3" i="13"/>
  <c r="S3" i="13"/>
  <c r="R3" i="13"/>
  <c r="Q3" i="13"/>
  <c r="O3" i="13"/>
  <c r="N3" i="13"/>
  <c r="M3" i="13"/>
  <c r="L3" i="13"/>
  <c r="BF15" i="15"/>
  <c r="BF14" i="15"/>
  <c r="BF30" i="15"/>
  <c r="BF29" i="15"/>
  <c r="BF28" i="15"/>
  <c r="BF27" i="15"/>
  <c r="BF26" i="15"/>
  <c r="BF22" i="15"/>
  <c r="BF21" i="15"/>
  <c r="BF20" i="15"/>
  <c r="BF19" i="15"/>
  <c r="BF17" i="15"/>
  <c r="BF16" i="15"/>
  <c r="BF24" i="15" s="1"/>
  <c r="BF13" i="15"/>
  <c r="BF12" i="15"/>
  <c r="D9" i="11"/>
  <c r="F9" i="11"/>
  <c r="H9" i="11"/>
  <c r="J9" i="11"/>
  <c r="L9" i="11"/>
  <c r="N9" i="11"/>
  <c r="P9" i="11"/>
  <c r="R9" i="11"/>
  <c r="T9" i="11"/>
  <c r="V9" i="11"/>
  <c r="X9" i="11"/>
  <c r="Z9" i="11"/>
  <c r="AB9" i="11"/>
  <c r="AD9" i="11"/>
  <c r="D10" i="11"/>
  <c r="F10" i="11"/>
  <c r="H10" i="11"/>
  <c r="J10" i="11"/>
  <c r="L10" i="11"/>
  <c r="N10" i="11"/>
  <c r="P10" i="11"/>
  <c r="R10" i="11"/>
  <c r="T10" i="11"/>
  <c r="V10" i="11"/>
  <c r="X10" i="11"/>
  <c r="Z10" i="11"/>
  <c r="AB10" i="11"/>
  <c r="AD10" i="11"/>
  <c r="D11" i="11"/>
  <c r="F11" i="11"/>
  <c r="F19" i="11" s="1"/>
  <c r="H11" i="11"/>
  <c r="H20" i="11" s="1"/>
  <c r="J11" i="11"/>
  <c r="J20" i="11" s="1"/>
  <c r="L11" i="11"/>
  <c r="L20" i="11" s="1"/>
  <c r="D12" i="11"/>
  <c r="F12" i="11"/>
  <c r="H12" i="11"/>
  <c r="J12" i="11"/>
  <c r="L12" i="11"/>
  <c r="D14" i="11"/>
  <c r="F14" i="11"/>
  <c r="H14" i="11"/>
  <c r="J14" i="11"/>
  <c r="L14" i="11"/>
  <c r="D15" i="11"/>
  <c r="F15" i="11"/>
  <c r="H15" i="11"/>
  <c r="J15" i="11"/>
  <c r="L15" i="11"/>
  <c r="D16" i="11"/>
  <c r="F16" i="11"/>
  <c r="H16" i="11"/>
  <c r="J16" i="11"/>
  <c r="L16" i="11"/>
  <c r="D17" i="11"/>
  <c r="F17" i="11"/>
  <c r="H17" i="11"/>
  <c r="J17" i="11"/>
  <c r="L17" i="11"/>
  <c r="D18" i="11"/>
  <c r="D19" i="11"/>
  <c r="D20" i="11"/>
  <c r="D21" i="11"/>
  <c r="F21" i="11"/>
  <c r="H21" i="11"/>
  <c r="J21" i="11"/>
  <c r="L21" i="11"/>
  <c r="D22" i="11"/>
  <c r="F22" i="11"/>
  <c r="H22" i="11"/>
  <c r="J22" i="11"/>
  <c r="L22" i="11"/>
  <c r="D23" i="11"/>
  <c r="F23" i="11"/>
  <c r="H23" i="11"/>
  <c r="J23" i="11"/>
  <c r="L23" i="11"/>
  <c r="D24" i="11"/>
  <c r="F24" i="11"/>
  <c r="H24" i="11"/>
  <c r="J24" i="11"/>
  <c r="L24" i="11"/>
  <c r="D25" i="11"/>
  <c r="F25" i="11"/>
  <c r="H25" i="11"/>
  <c r="J25" i="11"/>
  <c r="L25" i="11"/>
  <c r="D26" i="11"/>
  <c r="F26" i="11"/>
  <c r="H26" i="11"/>
  <c r="J26" i="11"/>
  <c r="L26" i="11"/>
  <c r="D27" i="11"/>
  <c r="F27" i="11"/>
  <c r="H27" i="11"/>
  <c r="J27" i="11"/>
  <c r="L27" i="11"/>
  <c r="BD15" i="15"/>
  <c r="BD14" i="15"/>
  <c r="BD30" i="15"/>
  <c r="BD29" i="15"/>
  <c r="BD28" i="15"/>
  <c r="BD27" i="15"/>
  <c r="BD26" i="15"/>
  <c r="BD22" i="15"/>
  <c r="BD21" i="15"/>
  <c r="BD20" i="15"/>
  <c r="BD19" i="15"/>
  <c r="BD17" i="15"/>
  <c r="BD16" i="15"/>
  <c r="BD25" i="15" s="1"/>
  <c r="BD13" i="15"/>
  <c r="BD12" i="15"/>
  <c r="BB15" i="15"/>
  <c r="BB14" i="15"/>
  <c r="BB30" i="15"/>
  <c r="BB29" i="15"/>
  <c r="BB28" i="15"/>
  <c r="BB27" i="15"/>
  <c r="BB26" i="15"/>
  <c r="BB22" i="15"/>
  <c r="BB21" i="15"/>
  <c r="BB20" i="15"/>
  <c r="BB19" i="15"/>
  <c r="BB17" i="15"/>
  <c r="BB16" i="15"/>
  <c r="BB25" i="15" s="1"/>
  <c r="BB13" i="15"/>
  <c r="BB12" i="15"/>
  <c r="AZ15" i="15"/>
  <c r="AZ14" i="15"/>
  <c r="AZ30" i="15"/>
  <c r="AZ29" i="15"/>
  <c r="AZ28" i="15"/>
  <c r="AZ27" i="15"/>
  <c r="AZ26" i="15"/>
  <c r="AZ22" i="15"/>
  <c r="AZ21" i="15"/>
  <c r="AZ20" i="15"/>
  <c r="AZ19" i="15"/>
  <c r="AZ17" i="15"/>
  <c r="AZ16" i="15"/>
  <c r="AZ13" i="15"/>
  <c r="AZ12" i="15"/>
  <c r="AX15" i="15"/>
  <c r="AX14" i="15"/>
  <c r="AX30" i="15"/>
  <c r="AX29" i="15"/>
  <c r="AX28" i="15"/>
  <c r="AX27" i="15"/>
  <c r="AX26" i="15"/>
  <c r="AX22" i="15"/>
  <c r="AX21" i="15"/>
  <c r="AX20" i="15"/>
  <c r="AX19" i="15"/>
  <c r="AX17" i="15"/>
  <c r="AX16" i="15"/>
  <c r="AX25" i="15" s="1"/>
  <c r="AX13" i="15"/>
  <c r="AX12" i="15"/>
  <c r="AV15" i="15"/>
  <c r="AV14" i="15"/>
  <c r="AV30" i="15"/>
  <c r="AV29" i="15"/>
  <c r="AV28" i="15"/>
  <c r="AV27" i="15"/>
  <c r="AV26" i="15"/>
  <c r="AV22" i="15"/>
  <c r="AV21" i="15"/>
  <c r="AV20" i="15"/>
  <c r="AV19" i="15"/>
  <c r="AV17" i="15"/>
  <c r="AV16" i="15"/>
  <c r="AV25" i="15" s="1"/>
  <c r="AV13" i="15"/>
  <c r="AV12" i="15"/>
  <c r="AT15" i="15"/>
  <c r="AT14" i="15"/>
  <c r="AT30" i="15"/>
  <c r="AT29" i="15"/>
  <c r="AT28" i="15"/>
  <c r="AT27" i="15"/>
  <c r="AT26" i="15"/>
  <c r="AT22" i="15"/>
  <c r="AT21" i="15"/>
  <c r="AT20" i="15"/>
  <c r="AT19" i="15"/>
  <c r="AT17" i="15"/>
  <c r="AT16" i="15"/>
  <c r="AT25" i="15" s="1"/>
  <c r="AT13" i="15"/>
  <c r="AT12" i="15"/>
  <c r="AR15" i="15"/>
  <c r="AR14" i="15"/>
  <c r="AR30" i="15"/>
  <c r="AR29" i="15"/>
  <c r="AR28" i="15"/>
  <c r="AR27" i="15"/>
  <c r="AR26" i="15"/>
  <c r="AR22" i="15"/>
  <c r="AR21" i="15"/>
  <c r="AR20" i="15"/>
  <c r="AR19" i="15"/>
  <c r="AR17" i="15"/>
  <c r="AR16" i="15"/>
  <c r="AR25" i="15" s="1"/>
  <c r="AR13" i="15"/>
  <c r="AR12" i="15"/>
  <c r="AP15" i="15"/>
  <c r="AP14" i="15"/>
  <c r="AP30" i="15"/>
  <c r="AP29" i="15"/>
  <c r="AP28" i="15"/>
  <c r="AP27" i="15"/>
  <c r="AP26" i="15"/>
  <c r="AP22" i="15"/>
  <c r="AP21" i="15"/>
  <c r="AP20" i="15"/>
  <c r="AP19" i="15"/>
  <c r="AP17" i="15"/>
  <c r="AP16" i="15"/>
  <c r="AP25" i="15" s="1"/>
  <c r="AP13" i="15"/>
  <c r="AP12" i="15"/>
  <c r="AN15" i="15"/>
  <c r="AN14" i="15"/>
  <c r="AN30" i="15"/>
  <c r="AN29" i="15"/>
  <c r="AN28" i="15"/>
  <c r="AN27" i="15"/>
  <c r="AN26" i="15"/>
  <c r="AN22" i="15"/>
  <c r="AN21" i="15"/>
  <c r="AN20" i="15"/>
  <c r="AN19" i="15"/>
  <c r="AN17" i="15"/>
  <c r="AN16" i="15"/>
  <c r="AN25" i="15" s="1"/>
  <c r="AN13" i="15"/>
  <c r="AN12" i="15"/>
  <c r="AL15" i="15"/>
  <c r="AL14" i="15"/>
  <c r="AL30" i="15"/>
  <c r="AL29" i="15"/>
  <c r="AL28" i="15"/>
  <c r="AL27" i="15"/>
  <c r="AL26" i="15"/>
  <c r="AL22" i="15"/>
  <c r="AL21" i="15"/>
  <c r="AL20" i="15"/>
  <c r="AL19" i="15"/>
  <c r="AL17" i="15"/>
  <c r="AL16" i="15"/>
  <c r="AL25" i="15" s="1"/>
  <c r="AL13" i="15"/>
  <c r="AL12" i="15"/>
  <c r="AJ15" i="15"/>
  <c r="AJ14" i="15"/>
  <c r="AJ30" i="15"/>
  <c r="AJ29" i="15"/>
  <c r="AJ28" i="15"/>
  <c r="AJ27" i="15"/>
  <c r="AJ26" i="15"/>
  <c r="AJ22" i="15"/>
  <c r="AJ21" i="15"/>
  <c r="AJ20" i="15"/>
  <c r="AJ19" i="15"/>
  <c r="AJ17" i="15"/>
  <c r="AJ16" i="15"/>
  <c r="AJ25" i="15" s="1"/>
  <c r="AJ13" i="15"/>
  <c r="AJ12" i="15"/>
  <c r="AH15" i="15"/>
  <c r="AH14" i="15"/>
  <c r="AH30" i="15"/>
  <c r="AH29" i="15"/>
  <c r="AH28" i="15"/>
  <c r="AH27" i="15"/>
  <c r="AH26" i="15"/>
  <c r="AH22" i="15"/>
  <c r="AH21" i="15"/>
  <c r="AH20" i="15"/>
  <c r="AH19" i="15"/>
  <c r="AH17" i="15"/>
  <c r="AH16" i="15"/>
  <c r="AH25" i="15" s="1"/>
  <c r="AH13" i="15"/>
  <c r="AH12" i="15"/>
  <c r="AF15" i="15"/>
  <c r="AF14" i="15"/>
  <c r="AF30" i="15"/>
  <c r="AF29" i="15"/>
  <c r="AF28" i="15"/>
  <c r="AF27" i="15"/>
  <c r="AF26" i="15"/>
  <c r="AF22" i="15"/>
  <c r="AF21" i="15"/>
  <c r="AF20" i="15"/>
  <c r="AF19" i="15"/>
  <c r="AF17" i="15"/>
  <c r="AF16" i="15"/>
  <c r="AF25" i="15" s="1"/>
  <c r="AF13" i="15"/>
  <c r="AF12" i="15"/>
  <c r="AD15" i="15"/>
  <c r="AD14" i="15"/>
  <c r="AD30" i="15"/>
  <c r="AD29" i="15"/>
  <c r="AD28" i="15"/>
  <c r="AD27" i="15"/>
  <c r="AD26" i="15"/>
  <c r="AD22" i="15"/>
  <c r="AD21" i="15"/>
  <c r="AD20" i="15"/>
  <c r="AD19" i="15"/>
  <c r="AD17" i="15"/>
  <c r="AD16" i="15"/>
  <c r="AD25" i="15" s="1"/>
  <c r="AD13" i="15"/>
  <c r="AD12" i="15"/>
  <c r="AB15" i="15"/>
  <c r="AB14" i="15"/>
  <c r="AB30" i="15"/>
  <c r="AB29" i="15"/>
  <c r="AB28" i="15"/>
  <c r="AB27" i="15"/>
  <c r="AB26" i="15"/>
  <c r="AB22" i="15"/>
  <c r="AB21" i="15"/>
  <c r="AB20" i="15"/>
  <c r="AB19" i="15"/>
  <c r="AB17" i="15"/>
  <c r="AB16" i="15"/>
  <c r="AB25" i="15" s="1"/>
  <c r="AB13" i="15"/>
  <c r="AB12" i="15"/>
  <c r="Z15" i="15"/>
  <c r="Z14" i="15"/>
  <c r="Z30" i="15"/>
  <c r="Z29" i="15"/>
  <c r="Z28" i="15"/>
  <c r="Z27" i="15"/>
  <c r="Z26" i="15"/>
  <c r="Z22" i="15"/>
  <c r="Z21" i="15"/>
  <c r="Z20" i="15"/>
  <c r="Z19" i="15"/>
  <c r="Z17" i="15"/>
  <c r="Z16" i="15"/>
  <c r="Z25" i="15" s="1"/>
  <c r="Z13" i="15"/>
  <c r="Z12" i="15"/>
  <c r="X15" i="15"/>
  <c r="X14" i="15"/>
  <c r="X30" i="15"/>
  <c r="X29" i="15"/>
  <c r="X28" i="15"/>
  <c r="X27" i="15"/>
  <c r="X26" i="15"/>
  <c r="X22" i="15"/>
  <c r="X21" i="15"/>
  <c r="X20" i="15"/>
  <c r="X19" i="15"/>
  <c r="X17" i="15"/>
  <c r="X16" i="15"/>
  <c r="X25" i="15" s="1"/>
  <c r="X13" i="15"/>
  <c r="X12" i="15"/>
  <c r="V15" i="15"/>
  <c r="V14" i="15"/>
  <c r="V30" i="15"/>
  <c r="V29" i="15"/>
  <c r="V28" i="15"/>
  <c r="V27" i="15"/>
  <c r="V26" i="15"/>
  <c r="V22" i="15"/>
  <c r="V21" i="15"/>
  <c r="V20" i="15"/>
  <c r="V19" i="15"/>
  <c r="V17" i="15"/>
  <c r="V16" i="15"/>
  <c r="V13" i="15"/>
  <c r="V12" i="15"/>
  <c r="T15" i="15"/>
  <c r="T14" i="15"/>
  <c r="T30" i="15"/>
  <c r="T29" i="15"/>
  <c r="T28" i="15"/>
  <c r="T27" i="15"/>
  <c r="T26" i="15"/>
  <c r="T22" i="15"/>
  <c r="T21" i="15"/>
  <c r="T20" i="15"/>
  <c r="T19" i="15"/>
  <c r="T17" i="15"/>
  <c r="T16" i="15"/>
  <c r="T25" i="15" s="1"/>
  <c r="T13" i="15"/>
  <c r="T12" i="15"/>
  <c r="R15" i="15"/>
  <c r="R14" i="15"/>
  <c r="R30" i="15"/>
  <c r="R29" i="15"/>
  <c r="R28" i="15"/>
  <c r="R27" i="15"/>
  <c r="R26" i="15"/>
  <c r="R22" i="15"/>
  <c r="R21" i="15"/>
  <c r="R20" i="15"/>
  <c r="R19" i="15"/>
  <c r="R17" i="15"/>
  <c r="R16" i="15"/>
  <c r="R25" i="15" s="1"/>
  <c r="R13" i="15"/>
  <c r="R12" i="15"/>
  <c r="P15" i="15"/>
  <c r="P14" i="15"/>
  <c r="P30" i="15"/>
  <c r="P29" i="15"/>
  <c r="P28" i="15"/>
  <c r="P27" i="15"/>
  <c r="P26" i="15"/>
  <c r="P22" i="15"/>
  <c r="P21" i="15"/>
  <c r="P20" i="15"/>
  <c r="P19" i="15"/>
  <c r="P17" i="15"/>
  <c r="P16" i="15"/>
  <c r="P13" i="15"/>
  <c r="P12" i="15"/>
  <c r="N15" i="15"/>
  <c r="N14" i="15"/>
  <c r="N30" i="15"/>
  <c r="N29" i="15"/>
  <c r="N28" i="15"/>
  <c r="N27" i="15"/>
  <c r="N26" i="15"/>
  <c r="N22" i="15"/>
  <c r="N21" i="15"/>
  <c r="N20" i="15"/>
  <c r="N19" i="15"/>
  <c r="N17" i="15"/>
  <c r="N16" i="15"/>
  <c r="N25" i="15" s="1"/>
  <c r="N13" i="15"/>
  <c r="N12" i="15"/>
  <c r="L15" i="15"/>
  <c r="L14" i="15"/>
  <c r="L30" i="15"/>
  <c r="L29" i="15"/>
  <c r="L28" i="15"/>
  <c r="L27" i="15"/>
  <c r="L26" i="15"/>
  <c r="L22" i="15"/>
  <c r="L21" i="15"/>
  <c r="L20" i="15"/>
  <c r="L19" i="15"/>
  <c r="L17" i="15"/>
  <c r="L16" i="15"/>
  <c r="L25" i="15" s="1"/>
  <c r="L13" i="15"/>
  <c r="L12" i="15"/>
  <c r="J15" i="15"/>
  <c r="J14" i="15"/>
  <c r="J30" i="15"/>
  <c r="J29" i="15"/>
  <c r="J28" i="15"/>
  <c r="J27" i="15"/>
  <c r="J26" i="15"/>
  <c r="J22" i="15"/>
  <c r="J21" i="15"/>
  <c r="J20" i="15"/>
  <c r="J19" i="15"/>
  <c r="J17" i="15"/>
  <c r="J16" i="15"/>
  <c r="J25" i="15" s="1"/>
  <c r="J13" i="15"/>
  <c r="J12" i="15"/>
  <c r="H12" i="15"/>
  <c r="H15" i="15"/>
  <c r="H14" i="15"/>
  <c r="H30" i="15"/>
  <c r="H29" i="15"/>
  <c r="H28" i="15"/>
  <c r="H27" i="15"/>
  <c r="H26" i="15"/>
  <c r="H22" i="15"/>
  <c r="H21" i="15"/>
  <c r="H20" i="15"/>
  <c r="H19" i="15"/>
  <c r="H17" i="15"/>
  <c r="H16" i="15"/>
  <c r="H13" i="15"/>
  <c r="F12" i="15"/>
  <c r="F13" i="15"/>
  <c r="F15" i="15"/>
  <c r="F14" i="15"/>
  <c r="F30" i="15"/>
  <c r="F29" i="15"/>
  <c r="F28" i="15"/>
  <c r="F27" i="15"/>
  <c r="F26" i="15"/>
  <c r="F22" i="15"/>
  <c r="F21" i="15"/>
  <c r="F20" i="15"/>
  <c r="F19" i="15"/>
  <c r="F17" i="15"/>
  <c r="F16" i="15"/>
  <c r="F24" i="15" s="1"/>
  <c r="D17" i="15"/>
  <c r="D19" i="15"/>
  <c r="D20" i="15"/>
  <c r="D21" i="15"/>
  <c r="D22" i="15"/>
  <c r="D26" i="15"/>
  <c r="D27" i="15"/>
  <c r="D28" i="15"/>
  <c r="D29" i="15"/>
  <c r="D30" i="15"/>
  <c r="D14" i="15"/>
  <c r="D15" i="15"/>
  <c r="D13" i="15"/>
  <c r="D16" i="15"/>
  <c r="D23" i="15" s="1"/>
  <c r="D12" i="15"/>
  <c r="CM19" i="12"/>
  <c r="CM18" i="12"/>
  <c r="CM17" i="12"/>
  <c r="CM16" i="12"/>
  <c r="CM15" i="12"/>
  <c r="CM14" i="12"/>
  <c r="CM13" i="12"/>
  <c r="CM12" i="12"/>
  <c r="CM11" i="12"/>
  <c r="CM10" i="12"/>
  <c r="CM9" i="12"/>
  <c r="CM8" i="12"/>
  <c r="CM7" i="12"/>
  <c r="CM6" i="12"/>
  <c r="AD14" i="11" s="1"/>
  <c r="CM5" i="12"/>
  <c r="CM4" i="12"/>
  <c r="AD11" i="11" s="1"/>
  <c r="CM3" i="12"/>
  <c r="CM2" i="12"/>
  <c r="AD27" i="11"/>
  <c r="AD26" i="11"/>
  <c r="AD25" i="11"/>
  <c r="AD24" i="11"/>
  <c r="AD23" i="11"/>
  <c r="AD22" i="11"/>
  <c r="AD21" i="11"/>
  <c r="AD17" i="11"/>
  <c r="AD16" i="11"/>
  <c r="AD15" i="11"/>
  <c r="AD12" i="11"/>
  <c r="CG19" i="12"/>
  <c r="AB27" i="11" s="1"/>
  <c r="CG18" i="12"/>
  <c r="AB26" i="11" s="1"/>
  <c r="CG17" i="12"/>
  <c r="AB25" i="11" s="1"/>
  <c r="CG16" i="12"/>
  <c r="AB24" i="11" s="1"/>
  <c r="CG15" i="12"/>
  <c r="AB23" i="11" s="1"/>
  <c r="CG14" i="12"/>
  <c r="AB22" i="11" s="1"/>
  <c r="CG13" i="12"/>
  <c r="AB21" i="11" s="1"/>
  <c r="CG12" i="12"/>
  <c r="CG11" i="12"/>
  <c r="CG10" i="12"/>
  <c r="CG9" i="12"/>
  <c r="AB17" i="11" s="1"/>
  <c r="CG8" i="12"/>
  <c r="AB16" i="11" s="1"/>
  <c r="CG7" i="12"/>
  <c r="AB15" i="11" s="1"/>
  <c r="CG6" i="12"/>
  <c r="AB14" i="11" s="1"/>
  <c r="CG5" i="12"/>
  <c r="AB12" i="11" s="1"/>
  <c r="CG4" i="12"/>
  <c r="AB11" i="11" s="1"/>
  <c r="AB20" i="11" s="1"/>
  <c r="CG3" i="12"/>
  <c r="CG2" i="12"/>
  <c r="U9" i="11" l="1"/>
  <c r="P28" i="13"/>
  <c r="U27" i="13"/>
  <c r="U28" i="13"/>
  <c r="W29" i="13"/>
  <c r="W30" i="13"/>
  <c r="P27" i="13"/>
  <c r="P26" i="13"/>
  <c r="P25" i="13"/>
  <c r="P29" i="13"/>
  <c r="P30" i="13"/>
  <c r="W25" i="13"/>
  <c r="V28" i="13"/>
  <c r="V25" i="13"/>
  <c r="U26" i="13"/>
  <c r="W28" i="13"/>
  <c r="V26" i="13"/>
  <c r="U29" i="13"/>
  <c r="V27" i="13"/>
  <c r="U30" i="13"/>
  <c r="P9" i="13"/>
  <c r="P24" i="13"/>
  <c r="W11" i="13"/>
  <c r="P19" i="13"/>
  <c r="BF25" i="15"/>
  <c r="P17" i="13"/>
  <c r="P3" i="13"/>
  <c r="P15" i="13"/>
  <c r="W7" i="13"/>
  <c r="P13" i="13"/>
  <c r="W22" i="13"/>
  <c r="U18" i="13"/>
  <c r="P7" i="13"/>
  <c r="P22" i="13"/>
  <c r="P21" i="13"/>
  <c r="P18" i="13"/>
  <c r="P20" i="13"/>
  <c r="U23" i="13"/>
  <c r="P5" i="13"/>
  <c r="U9" i="13"/>
  <c r="P23" i="13"/>
  <c r="U13" i="13"/>
  <c r="W17" i="13"/>
  <c r="P11" i="13"/>
  <c r="W15" i="13"/>
  <c r="U3" i="13"/>
  <c r="U5" i="13"/>
  <c r="U19" i="13"/>
  <c r="U21" i="13"/>
  <c r="W19" i="13"/>
  <c r="W21" i="13"/>
  <c r="W10" i="13"/>
  <c r="V23" i="13"/>
  <c r="W4" i="13"/>
  <c r="U7" i="13"/>
  <c r="W8" i="13"/>
  <c r="U11" i="13"/>
  <c r="W12" i="13"/>
  <c r="U15" i="13"/>
  <c r="W16" i="13"/>
  <c r="U22" i="13"/>
  <c r="W24" i="13"/>
  <c r="V10" i="13"/>
  <c r="V14" i="13"/>
  <c r="W20" i="13"/>
  <c r="P4" i="13"/>
  <c r="P8" i="13"/>
  <c r="P12" i="13"/>
  <c r="P16" i="13"/>
  <c r="U17" i="13"/>
  <c r="U10" i="13"/>
  <c r="U14" i="13"/>
  <c r="U20" i="13"/>
  <c r="V6" i="13"/>
  <c r="V3" i="13"/>
  <c r="BF18" i="15"/>
  <c r="W3" i="13"/>
  <c r="V5" i="13"/>
  <c r="P6" i="13"/>
  <c r="V9" i="13"/>
  <c r="P10" i="13"/>
  <c r="V13" i="13"/>
  <c r="P14" i="13"/>
  <c r="V18" i="13"/>
  <c r="W6" i="13"/>
  <c r="U4" i="13"/>
  <c r="U8" i="13"/>
  <c r="U12" i="13"/>
  <c r="U16" i="13"/>
  <c r="U24" i="13"/>
  <c r="BF23" i="15"/>
  <c r="BG23" i="15" s="1"/>
  <c r="D18" i="15"/>
  <c r="L13" i="11"/>
  <c r="AE9" i="11"/>
  <c r="O9" i="11"/>
  <c r="W9" i="11"/>
  <c r="G9" i="11"/>
  <c r="W10" i="11"/>
  <c r="G10" i="11"/>
  <c r="S9" i="11"/>
  <c r="K23" i="11"/>
  <c r="K16" i="11"/>
  <c r="AA9" i="11"/>
  <c r="K9" i="11"/>
  <c r="Q9" i="11"/>
  <c r="AC9" i="11"/>
  <c r="M9" i="11"/>
  <c r="Y9" i="11"/>
  <c r="I9" i="11"/>
  <c r="G24" i="11"/>
  <c r="M21" i="11"/>
  <c r="I16" i="11"/>
  <c r="G21" i="11"/>
  <c r="G22" i="11"/>
  <c r="K27" i="11"/>
  <c r="M23" i="11"/>
  <c r="G23" i="11"/>
  <c r="I24" i="11"/>
  <c r="M16" i="11"/>
  <c r="I11" i="11"/>
  <c r="M24" i="11"/>
  <c r="K21" i="11"/>
  <c r="K24" i="11"/>
  <c r="I21" i="11"/>
  <c r="M17" i="11"/>
  <c r="M14" i="11"/>
  <c r="K22" i="11"/>
  <c r="K17" i="11"/>
  <c r="K14" i="11"/>
  <c r="G17" i="11"/>
  <c r="G26" i="11"/>
  <c r="J19" i="11"/>
  <c r="K19" i="11" s="1"/>
  <c r="S10" i="11"/>
  <c r="U10" i="11"/>
  <c r="M22" i="11"/>
  <c r="H19" i="11"/>
  <c r="I19" i="11" s="1"/>
  <c r="J13" i="11"/>
  <c r="Q10" i="11"/>
  <c r="AE10" i="11"/>
  <c r="O10" i="11"/>
  <c r="G27" i="11"/>
  <c r="AC10" i="11"/>
  <c r="M10" i="11"/>
  <c r="J18" i="11"/>
  <c r="K18" i="11" s="1"/>
  <c r="AA10" i="11"/>
  <c r="K10" i="11"/>
  <c r="H13" i="11"/>
  <c r="M26" i="11"/>
  <c r="H18" i="11"/>
  <c r="I18" i="11" s="1"/>
  <c r="M11" i="11"/>
  <c r="Y10" i="11"/>
  <c r="I10" i="11"/>
  <c r="I15" i="11"/>
  <c r="M27" i="11"/>
  <c r="G19" i="11"/>
  <c r="G15" i="11"/>
  <c r="G14" i="11"/>
  <c r="D13" i="11"/>
  <c r="I27" i="11"/>
  <c r="I26" i="11"/>
  <c r="I23" i="11"/>
  <c r="I17" i="11"/>
  <c r="K11" i="11"/>
  <c r="M25" i="11"/>
  <c r="L18" i="11"/>
  <c r="M18" i="11" s="1"/>
  <c r="K25" i="11"/>
  <c r="I20" i="11"/>
  <c r="G16" i="11"/>
  <c r="G11" i="11"/>
  <c r="I25" i="11"/>
  <c r="L19" i="11"/>
  <c r="M19" i="11" s="1"/>
  <c r="M15" i="11"/>
  <c r="G25" i="11"/>
  <c r="K15" i="11"/>
  <c r="M12" i="11"/>
  <c r="F18" i="11"/>
  <c r="G18" i="11" s="1"/>
  <c r="I22" i="11"/>
  <c r="K20" i="11"/>
  <c r="I14" i="11"/>
  <c r="K12" i="11"/>
  <c r="M20" i="11"/>
  <c r="K26" i="11"/>
  <c r="I12" i="11"/>
  <c r="F13" i="11"/>
  <c r="G12" i="11"/>
  <c r="F20" i="11"/>
  <c r="G20" i="11" s="1"/>
  <c r="AZ18" i="15"/>
  <c r="BE12" i="15"/>
  <c r="BD18" i="15"/>
  <c r="BE13" i="15"/>
  <c r="BE26" i="15"/>
  <c r="BE16" i="15"/>
  <c r="BE27" i="15"/>
  <c r="BE28" i="15"/>
  <c r="BE19" i="15"/>
  <c r="BE29" i="15"/>
  <c r="BE20" i="15"/>
  <c r="BE30" i="15"/>
  <c r="BC14" i="15"/>
  <c r="BE21" i="15"/>
  <c r="BE14" i="15"/>
  <c r="BA20" i="15"/>
  <c r="BA14" i="15"/>
  <c r="BC21" i="15"/>
  <c r="BE22" i="15"/>
  <c r="BE15" i="15"/>
  <c r="BC22" i="15"/>
  <c r="BC15" i="15"/>
  <c r="BE17" i="15"/>
  <c r="BC12" i="15"/>
  <c r="BC13" i="15"/>
  <c r="BC26" i="15"/>
  <c r="BC16" i="15"/>
  <c r="BC27" i="15"/>
  <c r="BD23" i="15"/>
  <c r="BE23" i="15" s="1"/>
  <c r="BB18" i="15"/>
  <c r="BC28" i="15"/>
  <c r="BC19" i="15"/>
  <c r="BC29" i="15"/>
  <c r="BD24" i="15"/>
  <c r="BC20" i="15"/>
  <c r="BC30" i="15"/>
  <c r="BA21" i="15"/>
  <c r="BA15" i="15"/>
  <c r="BC17" i="15"/>
  <c r="AY12" i="15"/>
  <c r="BA12" i="15"/>
  <c r="BA22" i="15"/>
  <c r="BA13" i="15"/>
  <c r="BA26" i="15"/>
  <c r="BA16" i="15"/>
  <c r="BA27" i="15"/>
  <c r="BB23" i="15"/>
  <c r="BC23" i="15" s="1"/>
  <c r="BA17" i="15"/>
  <c r="BA28" i="15"/>
  <c r="BA29" i="15"/>
  <c r="BB24" i="15"/>
  <c r="BA19" i="15"/>
  <c r="BA30" i="15"/>
  <c r="AU14" i="15"/>
  <c r="AW21" i="15"/>
  <c r="AW14" i="15"/>
  <c r="AY21" i="15"/>
  <c r="AY14" i="15"/>
  <c r="AZ25" i="15"/>
  <c r="AY22" i="15"/>
  <c r="AY15" i="15"/>
  <c r="AY13" i="15"/>
  <c r="AY26" i="15"/>
  <c r="AY16" i="15"/>
  <c r="AY27" i="15"/>
  <c r="AZ23" i="15"/>
  <c r="BA23" i="15" s="1"/>
  <c r="AX18" i="15"/>
  <c r="AY28" i="15"/>
  <c r="AY19" i="15"/>
  <c r="AY29" i="15"/>
  <c r="AZ24" i="15"/>
  <c r="AY20" i="15"/>
  <c r="AY30" i="15"/>
  <c r="AS14" i="15"/>
  <c r="AU21" i="15"/>
  <c r="AW22" i="15"/>
  <c r="AW15" i="15"/>
  <c r="AY17" i="15"/>
  <c r="AW12" i="15"/>
  <c r="AW13" i="15"/>
  <c r="AW26" i="15"/>
  <c r="AW16" i="15"/>
  <c r="AW27" i="15"/>
  <c r="AX23" i="15"/>
  <c r="AY23" i="15" s="1"/>
  <c r="AV18" i="15"/>
  <c r="AW28" i="15"/>
  <c r="AW19" i="15"/>
  <c r="AW29" i="15"/>
  <c r="AX24" i="15"/>
  <c r="AW20" i="15"/>
  <c r="AW30" i="15"/>
  <c r="AQ14" i="15"/>
  <c r="AS21" i="15"/>
  <c r="AU22" i="15"/>
  <c r="AU15" i="15"/>
  <c r="AW17" i="15"/>
  <c r="AU12" i="15"/>
  <c r="AU13" i="15"/>
  <c r="AU26" i="15"/>
  <c r="AU16" i="15"/>
  <c r="AU27" i="15"/>
  <c r="AV23" i="15"/>
  <c r="AW23" i="15" s="1"/>
  <c r="AT18" i="15"/>
  <c r="AU28" i="15"/>
  <c r="AU19" i="15"/>
  <c r="AU29" i="15"/>
  <c r="AV24" i="15"/>
  <c r="AU20" i="15"/>
  <c r="AU30" i="15"/>
  <c r="AS22" i="15"/>
  <c r="AS15" i="15"/>
  <c r="AU17" i="15"/>
  <c r="AS12" i="15"/>
  <c r="AS13" i="15"/>
  <c r="AS26" i="15"/>
  <c r="AS16" i="15"/>
  <c r="AS27" i="15"/>
  <c r="AT23" i="15"/>
  <c r="AU23" i="15" s="1"/>
  <c r="AR18" i="15"/>
  <c r="AS28" i="15"/>
  <c r="AS19" i="15"/>
  <c r="AS29" i="15"/>
  <c r="AT24" i="15"/>
  <c r="AS20" i="15"/>
  <c r="AS30" i="15"/>
  <c r="AO21" i="15"/>
  <c r="AQ22" i="15"/>
  <c r="AQ15" i="15"/>
  <c r="AS17" i="15"/>
  <c r="AQ12" i="15"/>
  <c r="AQ13" i="15"/>
  <c r="AQ26" i="15"/>
  <c r="AQ16" i="15"/>
  <c r="AQ27" i="15"/>
  <c r="AR23" i="15"/>
  <c r="AS23" i="15" s="1"/>
  <c r="AP18" i="15"/>
  <c r="AQ28" i="15"/>
  <c r="AQ19" i="15"/>
  <c r="AQ29" i="15"/>
  <c r="AR24" i="15"/>
  <c r="AQ21" i="15"/>
  <c r="AQ20" i="15"/>
  <c r="AQ30" i="15"/>
  <c r="AO14" i="15"/>
  <c r="AK14" i="15"/>
  <c r="AM21" i="15"/>
  <c r="AO22" i="15"/>
  <c r="AO15" i="15"/>
  <c r="AQ17" i="15"/>
  <c r="AI14" i="15"/>
  <c r="AK21" i="15"/>
  <c r="AO12" i="15"/>
  <c r="AO13" i="15"/>
  <c r="AO26" i="15"/>
  <c r="AO16" i="15"/>
  <c r="AO27" i="15"/>
  <c r="AP23" i="15"/>
  <c r="AQ23" i="15" s="1"/>
  <c r="AM14" i="15"/>
  <c r="AN18" i="15"/>
  <c r="AO28" i="15"/>
  <c r="AO19" i="15"/>
  <c r="AO29" i="15"/>
  <c r="AP24" i="15"/>
  <c r="AO20" i="15"/>
  <c r="AO30" i="15"/>
  <c r="AM22" i="15"/>
  <c r="AM15" i="15"/>
  <c r="AO17" i="15"/>
  <c r="AM12" i="15"/>
  <c r="AM13" i="15"/>
  <c r="AM26" i="15"/>
  <c r="AM16" i="15"/>
  <c r="AM27" i="15"/>
  <c r="AN23" i="15"/>
  <c r="AO23" i="15" s="1"/>
  <c r="AL18" i="15"/>
  <c r="AM28" i="15"/>
  <c r="AM19" i="15"/>
  <c r="AM29" i="15"/>
  <c r="AN24" i="15"/>
  <c r="AM20" i="15"/>
  <c r="AM30" i="15"/>
  <c r="AG14" i="15"/>
  <c r="AI21" i="15"/>
  <c r="AK22" i="15"/>
  <c r="AK15" i="15"/>
  <c r="AM17" i="15"/>
  <c r="AK12" i="15"/>
  <c r="AK13" i="15"/>
  <c r="AK26" i="15"/>
  <c r="AK16" i="15"/>
  <c r="AK27" i="15"/>
  <c r="AL23" i="15"/>
  <c r="AM23" i="15" s="1"/>
  <c r="AJ18" i="15"/>
  <c r="AK28" i="15"/>
  <c r="AK19" i="15"/>
  <c r="AK29" i="15"/>
  <c r="AL24" i="15"/>
  <c r="AK20" i="15"/>
  <c r="AK30" i="15"/>
  <c r="AE14" i="15"/>
  <c r="AG21" i="15"/>
  <c r="AI22" i="15"/>
  <c r="AI15" i="15"/>
  <c r="AK17" i="15"/>
  <c r="AI12" i="15"/>
  <c r="AI13" i="15"/>
  <c r="AI26" i="15"/>
  <c r="AI16" i="15"/>
  <c r="AI27" i="15"/>
  <c r="AJ23" i="15"/>
  <c r="AK23" i="15" s="1"/>
  <c r="AH18" i="15"/>
  <c r="AI28" i="15"/>
  <c r="AI19" i="15"/>
  <c r="AI29" i="15"/>
  <c r="AJ24" i="15"/>
  <c r="AI20" i="15"/>
  <c r="AI30" i="15"/>
  <c r="AC14" i="15"/>
  <c r="AE21" i="15"/>
  <c r="AG22" i="15"/>
  <c r="AG15" i="15"/>
  <c r="AI17" i="15"/>
  <c r="AG12" i="15"/>
  <c r="AG13" i="15"/>
  <c r="AG26" i="15"/>
  <c r="AG16" i="15"/>
  <c r="AG27" i="15"/>
  <c r="AH23" i="15"/>
  <c r="AI23" i="15" s="1"/>
  <c r="AF18" i="15"/>
  <c r="AG28" i="15"/>
  <c r="AG19" i="15"/>
  <c r="AG29" i="15"/>
  <c r="AH24" i="15"/>
  <c r="AG20" i="15"/>
  <c r="AG30" i="15"/>
  <c r="AA14" i="15"/>
  <c r="AC21" i="15"/>
  <c r="AE22" i="15"/>
  <c r="AE15" i="15"/>
  <c r="AG17" i="15"/>
  <c r="AE12" i="15"/>
  <c r="AE13" i="15"/>
  <c r="AE26" i="15"/>
  <c r="AE16" i="15"/>
  <c r="AE27" i="15"/>
  <c r="AF23" i="15"/>
  <c r="AG23" i="15" s="1"/>
  <c r="AD18" i="15"/>
  <c r="AE28" i="15"/>
  <c r="AE19" i="15"/>
  <c r="AE29" i="15"/>
  <c r="AF24" i="15"/>
  <c r="AE20" i="15"/>
  <c r="AE30" i="15"/>
  <c r="AC22" i="15"/>
  <c r="AC15" i="15"/>
  <c r="AE17" i="15"/>
  <c r="AC12" i="15"/>
  <c r="AC13" i="15"/>
  <c r="AC26" i="15"/>
  <c r="AC16" i="15"/>
  <c r="AC27" i="15"/>
  <c r="AD23" i="15"/>
  <c r="AE23" i="15" s="1"/>
  <c r="AB18" i="15"/>
  <c r="AC28" i="15"/>
  <c r="AC19" i="15"/>
  <c r="AC29" i="15"/>
  <c r="AD24" i="15"/>
  <c r="AC20" i="15"/>
  <c r="AC30" i="15"/>
  <c r="Y21" i="15"/>
  <c r="AA22" i="15"/>
  <c r="AA15" i="15"/>
  <c r="AC17" i="15"/>
  <c r="AA12" i="15"/>
  <c r="AA13" i="15"/>
  <c r="AA26" i="15"/>
  <c r="AA16" i="15"/>
  <c r="AA27" i="15"/>
  <c r="AB23" i="15"/>
  <c r="AC23" i="15" s="1"/>
  <c r="Z18" i="15"/>
  <c r="AA28" i="15"/>
  <c r="AA19" i="15"/>
  <c r="AA29" i="15"/>
  <c r="AB24" i="15"/>
  <c r="AA21" i="15"/>
  <c r="AA20" i="15"/>
  <c r="AA30" i="15"/>
  <c r="W20" i="15"/>
  <c r="Y22" i="15"/>
  <c r="Y15" i="15"/>
  <c r="AA17" i="15"/>
  <c r="Y14" i="15"/>
  <c r="Y12" i="15"/>
  <c r="Y13" i="15"/>
  <c r="Y26" i="15"/>
  <c r="Y16" i="15"/>
  <c r="Y27" i="15"/>
  <c r="Z23" i="15"/>
  <c r="AA23" i="15" s="1"/>
  <c r="X18" i="15"/>
  <c r="Y28" i="15"/>
  <c r="W14" i="15"/>
  <c r="Y19" i="15"/>
  <c r="Y29" i="15"/>
  <c r="Z24" i="15"/>
  <c r="Y20" i="15"/>
  <c r="Y30" i="15"/>
  <c r="W21" i="15"/>
  <c r="W15" i="15"/>
  <c r="Y17" i="15"/>
  <c r="S12" i="15"/>
  <c r="U12" i="15"/>
  <c r="W12" i="15"/>
  <c r="W22" i="15"/>
  <c r="W13" i="15"/>
  <c r="W26" i="15"/>
  <c r="W16" i="15"/>
  <c r="W27" i="15"/>
  <c r="X23" i="15"/>
  <c r="Y23" i="15" s="1"/>
  <c r="W17" i="15"/>
  <c r="W28" i="15"/>
  <c r="V18" i="15"/>
  <c r="W29" i="15"/>
  <c r="X24" i="15"/>
  <c r="W19" i="15"/>
  <c r="W30" i="15"/>
  <c r="Q20" i="15"/>
  <c r="Q14" i="15"/>
  <c r="S21" i="15"/>
  <c r="S14" i="15"/>
  <c r="U21" i="15"/>
  <c r="U14" i="15"/>
  <c r="V25" i="15"/>
  <c r="U22" i="15"/>
  <c r="U15" i="15"/>
  <c r="U13" i="15"/>
  <c r="U26" i="15"/>
  <c r="U16" i="15"/>
  <c r="U27" i="15"/>
  <c r="V23" i="15"/>
  <c r="W23" i="15" s="1"/>
  <c r="T18" i="15"/>
  <c r="U28" i="15"/>
  <c r="U19" i="15"/>
  <c r="U29" i="15"/>
  <c r="V24" i="15"/>
  <c r="U20" i="15"/>
  <c r="U30" i="15"/>
  <c r="G12" i="15"/>
  <c r="S22" i="15"/>
  <c r="S15" i="15"/>
  <c r="U17" i="15"/>
  <c r="S13" i="15"/>
  <c r="S26" i="15"/>
  <c r="S16" i="15"/>
  <c r="S27" i="15"/>
  <c r="T23" i="15"/>
  <c r="U23" i="15" s="1"/>
  <c r="R18" i="15"/>
  <c r="S28" i="15"/>
  <c r="S19" i="15"/>
  <c r="S29" i="15"/>
  <c r="T24" i="15"/>
  <c r="S20" i="15"/>
  <c r="S30" i="15"/>
  <c r="Q21" i="15"/>
  <c r="Q15" i="15"/>
  <c r="S17" i="15"/>
  <c r="O12" i="15"/>
  <c r="Q12" i="15"/>
  <c r="Q22" i="15"/>
  <c r="Q13" i="15"/>
  <c r="Q26" i="15"/>
  <c r="Q16" i="15"/>
  <c r="Q27" i="15"/>
  <c r="R23" i="15"/>
  <c r="S23" i="15" s="1"/>
  <c r="Q17" i="15"/>
  <c r="Q28" i="15"/>
  <c r="P18" i="15"/>
  <c r="Q29" i="15"/>
  <c r="R24" i="15"/>
  <c r="Q19" i="15"/>
  <c r="Q30" i="15"/>
  <c r="M14" i="15"/>
  <c r="O21" i="15"/>
  <c r="O14" i="15"/>
  <c r="P25" i="15"/>
  <c r="K14" i="15"/>
  <c r="M21" i="15"/>
  <c r="O22" i="15"/>
  <c r="O15" i="15"/>
  <c r="O13" i="15"/>
  <c r="O26" i="15"/>
  <c r="O16" i="15"/>
  <c r="O27" i="15"/>
  <c r="P23" i="15"/>
  <c r="Q23" i="15" s="1"/>
  <c r="N18" i="15"/>
  <c r="O18" i="15" s="1"/>
  <c r="O28" i="15"/>
  <c r="O19" i="15"/>
  <c r="O29" i="15"/>
  <c r="P24" i="15"/>
  <c r="O20" i="15"/>
  <c r="O30" i="15"/>
  <c r="M22" i="15"/>
  <c r="M15" i="15"/>
  <c r="O17" i="15"/>
  <c r="M12" i="15"/>
  <c r="M13" i="15"/>
  <c r="M26" i="15"/>
  <c r="M16" i="15"/>
  <c r="M27" i="15"/>
  <c r="N23" i="15"/>
  <c r="O23" i="15" s="1"/>
  <c r="L18" i="15"/>
  <c r="M18" i="15" s="1"/>
  <c r="M28" i="15"/>
  <c r="M19" i="15"/>
  <c r="M29" i="15"/>
  <c r="N24" i="15"/>
  <c r="M20" i="15"/>
  <c r="M30" i="15"/>
  <c r="K22" i="15"/>
  <c r="K15" i="15"/>
  <c r="M17" i="15"/>
  <c r="K21" i="15"/>
  <c r="K12" i="15"/>
  <c r="K13" i="15"/>
  <c r="K26" i="15"/>
  <c r="K16" i="15"/>
  <c r="K27" i="15"/>
  <c r="L23" i="15"/>
  <c r="M23" i="15" s="1"/>
  <c r="J18" i="15"/>
  <c r="K28" i="15"/>
  <c r="K19" i="15"/>
  <c r="K29" i="15"/>
  <c r="L24" i="15"/>
  <c r="K20" i="15"/>
  <c r="K30" i="15"/>
  <c r="K17" i="15"/>
  <c r="I26" i="15"/>
  <c r="I13" i="15"/>
  <c r="J23" i="15"/>
  <c r="K23" i="15" s="1"/>
  <c r="J24" i="15"/>
  <c r="I16" i="15"/>
  <c r="I27" i="15"/>
  <c r="I17" i="15"/>
  <c r="I28" i="15"/>
  <c r="H18" i="15"/>
  <c r="I29" i="15"/>
  <c r="I19" i="15"/>
  <c r="I30" i="15"/>
  <c r="I20" i="15"/>
  <c r="I14" i="15"/>
  <c r="I21" i="15"/>
  <c r="I15" i="15"/>
  <c r="BG12" i="15"/>
  <c r="I12" i="15"/>
  <c r="I22" i="15"/>
  <c r="H25" i="15"/>
  <c r="H23" i="15"/>
  <c r="I23" i="15" s="1"/>
  <c r="H24" i="15"/>
  <c r="BG13" i="15"/>
  <c r="BG26" i="15"/>
  <c r="BG16" i="15"/>
  <c r="BG27" i="15"/>
  <c r="BG28" i="15"/>
  <c r="BG19" i="15"/>
  <c r="BG29" i="15"/>
  <c r="BG20" i="15"/>
  <c r="BG30" i="15"/>
  <c r="BG21" i="15"/>
  <c r="BG14" i="15"/>
  <c r="BG22" i="15"/>
  <c r="BG15" i="15"/>
  <c r="BG17" i="15"/>
  <c r="F18" i="15"/>
  <c r="G28" i="15"/>
  <c r="G17" i="15"/>
  <c r="G29" i="15"/>
  <c r="G19" i="15"/>
  <c r="G30" i="15"/>
  <c r="G20" i="15"/>
  <c r="G14" i="15"/>
  <c r="G21" i="15"/>
  <c r="G15" i="15"/>
  <c r="G22" i="15"/>
  <c r="G26" i="15"/>
  <c r="G13" i="15"/>
  <c r="G27" i="15"/>
  <c r="G16" i="15"/>
  <c r="F25" i="15"/>
  <c r="F23" i="15"/>
  <c r="G23" i="15" s="1"/>
  <c r="D25" i="15"/>
  <c r="M25" i="15" s="1"/>
  <c r="D24" i="15"/>
  <c r="G24" i="15" s="1"/>
  <c r="AD13" i="11"/>
  <c r="AD20" i="11"/>
  <c r="AD18" i="11"/>
  <c r="AD19" i="11"/>
  <c r="AB13" i="11"/>
  <c r="AB18" i="11"/>
  <c r="AB19" i="11"/>
  <c r="BA18" i="15" l="1"/>
  <c r="G18" i="15"/>
  <c r="Q18" i="15"/>
  <c r="AC18" i="15"/>
  <c r="AE18" i="15"/>
  <c r="AG18" i="15"/>
  <c r="S18" i="15"/>
  <c r="U18" i="15"/>
  <c r="W18" i="15"/>
  <c r="AK18" i="15"/>
  <c r="I18" i="15"/>
  <c r="K18" i="15"/>
  <c r="Y18" i="15"/>
  <c r="AI18" i="15"/>
  <c r="BG18" i="15"/>
  <c r="AA18" i="15"/>
  <c r="AM18" i="15"/>
  <c r="AO18" i="15"/>
  <c r="BC18" i="15"/>
  <c r="AY18" i="15"/>
  <c r="BE18" i="15"/>
  <c r="AQ18" i="15"/>
  <c r="AS18" i="15"/>
  <c r="AU18" i="15"/>
  <c r="AW18" i="15"/>
  <c r="K13" i="11"/>
  <c r="M13" i="11"/>
  <c r="G13" i="11"/>
  <c r="I13" i="11"/>
  <c r="BC24" i="15"/>
  <c r="BE24" i="15"/>
  <c r="BE25" i="15"/>
  <c r="BC25" i="15"/>
  <c r="BA25" i="15"/>
  <c r="BA24" i="15"/>
  <c r="AY24" i="15"/>
  <c r="AY25" i="15"/>
  <c r="AW24" i="15"/>
  <c r="AW25" i="15"/>
  <c r="AU24" i="15"/>
  <c r="AU25" i="15"/>
  <c r="AS24" i="15"/>
  <c r="AS25" i="15"/>
  <c r="AQ24" i="15"/>
  <c r="AQ25" i="15"/>
  <c r="AO24" i="15"/>
  <c r="AO25" i="15"/>
  <c r="AM24" i="15"/>
  <c r="AM25" i="15"/>
  <c r="AK24" i="15"/>
  <c r="AK25" i="15"/>
  <c r="AI24" i="15"/>
  <c r="AI25" i="15"/>
  <c r="AG24" i="15"/>
  <c r="AG25" i="15"/>
  <c r="AE24" i="15"/>
  <c r="AE25" i="15"/>
  <c r="AC24" i="15"/>
  <c r="AC25" i="15"/>
  <c r="AA24" i="15"/>
  <c r="AA25" i="15"/>
  <c r="Y24" i="15"/>
  <c r="Y25" i="15"/>
  <c r="W25" i="15"/>
  <c r="W24" i="15"/>
  <c r="U24" i="15"/>
  <c r="U25" i="15"/>
  <c r="S24" i="15"/>
  <c r="S25" i="15"/>
  <c r="Q25" i="15"/>
  <c r="M24" i="15"/>
  <c r="Q24" i="15"/>
  <c r="O24" i="15"/>
  <c r="O25" i="15"/>
  <c r="K24" i="15"/>
  <c r="K25" i="15"/>
  <c r="I24" i="15"/>
  <c r="I25" i="15"/>
  <c r="BG24" i="15"/>
  <c r="BG25" i="15"/>
  <c r="G25" i="15"/>
  <c r="X23" i="11"/>
  <c r="X22" i="11"/>
  <c r="X21" i="11"/>
  <c r="X11" i="11"/>
  <c r="X20" i="11" s="1"/>
  <c r="CA19" i="12"/>
  <c r="CA18" i="12"/>
  <c r="Z26" i="11" s="1"/>
  <c r="CA17" i="12"/>
  <c r="CA16" i="12"/>
  <c r="CA15" i="12"/>
  <c r="Z23" i="11" s="1"/>
  <c r="CA14" i="12"/>
  <c r="Z22" i="11" s="1"/>
  <c r="CA13" i="12"/>
  <c r="CA12" i="12"/>
  <c r="CA11" i="12"/>
  <c r="CA10" i="12"/>
  <c r="CA9" i="12"/>
  <c r="CA8" i="12"/>
  <c r="CA7" i="12"/>
  <c r="Z15" i="11" s="1"/>
  <c r="CA6" i="12"/>
  <c r="Z14" i="11" s="1"/>
  <c r="CA5" i="12"/>
  <c r="CA4" i="12"/>
  <c r="CA3" i="12"/>
  <c r="CA2" i="12"/>
  <c r="BU19" i="12"/>
  <c r="BU18" i="12"/>
  <c r="BU17" i="12"/>
  <c r="BU16" i="12"/>
  <c r="BU15" i="12"/>
  <c r="BU14" i="12"/>
  <c r="BU13" i="12"/>
  <c r="BU12" i="12"/>
  <c r="BU11" i="12"/>
  <c r="BU10" i="12"/>
  <c r="BU9" i="12"/>
  <c r="BU8" i="12"/>
  <c r="BU7" i="12"/>
  <c r="BU6" i="12"/>
  <c r="BU5" i="12"/>
  <c r="BU4" i="12"/>
  <c r="BU3" i="12"/>
  <c r="BU2" i="12"/>
  <c r="BO19" i="12"/>
  <c r="X27" i="11" s="1"/>
  <c r="BO18" i="12"/>
  <c r="X26" i="11" s="1"/>
  <c r="BO17" i="12"/>
  <c r="X25" i="11" s="1"/>
  <c r="BO16" i="12"/>
  <c r="X24" i="11" s="1"/>
  <c r="BO15" i="12"/>
  <c r="BO14" i="12"/>
  <c r="BO13" i="12"/>
  <c r="BO12" i="12"/>
  <c r="BO11" i="12"/>
  <c r="BO10" i="12"/>
  <c r="BO9" i="12"/>
  <c r="X17" i="11" s="1"/>
  <c r="BO8" i="12"/>
  <c r="X16" i="11" s="1"/>
  <c r="BO7" i="12"/>
  <c r="X15" i="11" s="1"/>
  <c r="BO6" i="12"/>
  <c r="X14" i="11" s="1"/>
  <c r="BO5" i="12"/>
  <c r="X12" i="11" s="1"/>
  <c r="BO4" i="12"/>
  <c r="Z11" i="11" s="1"/>
  <c r="BO3" i="12"/>
  <c r="BO2" i="12"/>
  <c r="Z27" i="11"/>
  <c r="Z25" i="11"/>
  <c r="Z24" i="11"/>
  <c r="Z21" i="11"/>
  <c r="Z17" i="11"/>
  <c r="Z16" i="11"/>
  <c r="Z12" i="11"/>
  <c r="G2" i="12"/>
  <c r="M2" i="12"/>
  <c r="S2" i="12"/>
  <c r="G3" i="12"/>
  <c r="M3" i="12"/>
  <c r="S3" i="12"/>
  <c r="G4" i="12"/>
  <c r="AE11" i="11" s="1"/>
  <c r="M4" i="12"/>
  <c r="S4" i="12"/>
  <c r="G5" i="12"/>
  <c r="AE12" i="11" s="1"/>
  <c r="M5" i="12"/>
  <c r="S5" i="12"/>
  <c r="G6" i="12"/>
  <c r="AE14" i="11" s="1"/>
  <c r="M6" i="12"/>
  <c r="S6" i="12"/>
  <c r="G7" i="12"/>
  <c r="AE15" i="11" s="1"/>
  <c r="M7" i="12"/>
  <c r="S7" i="12"/>
  <c r="G8" i="12"/>
  <c r="AE16" i="11" s="1"/>
  <c r="M8" i="12"/>
  <c r="S8" i="12"/>
  <c r="G9" i="12"/>
  <c r="AE17" i="11" s="1"/>
  <c r="M9" i="12"/>
  <c r="S9" i="12"/>
  <c r="G10" i="12"/>
  <c r="M10" i="12"/>
  <c r="S10" i="12"/>
  <c r="G11" i="12"/>
  <c r="M11" i="12"/>
  <c r="S11" i="12"/>
  <c r="G12" i="12"/>
  <c r="AE20" i="11" s="1"/>
  <c r="M12" i="12"/>
  <c r="S12" i="12"/>
  <c r="G13" i="12"/>
  <c r="AE21" i="11" s="1"/>
  <c r="M13" i="12"/>
  <c r="S13" i="12"/>
  <c r="G14" i="12"/>
  <c r="AE22" i="11" s="1"/>
  <c r="M14" i="12"/>
  <c r="S14" i="12"/>
  <c r="G15" i="12"/>
  <c r="AE23" i="11" s="1"/>
  <c r="M15" i="12"/>
  <c r="S15" i="12"/>
  <c r="G16" i="12"/>
  <c r="AE24" i="11" s="1"/>
  <c r="M16" i="12"/>
  <c r="S16" i="12"/>
  <c r="G17" i="12"/>
  <c r="AE25" i="11" s="1"/>
  <c r="M17" i="12"/>
  <c r="S17" i="12"/>
  <c r="G18" i="12"/>
  <c r="AE26" i="11" s="1"/>
  <c r="M18" i="12"/>
  <c r="S18" i="12"/>
  <c r="G19" i="12"/>
  <c r="M19" i="12"/>
  <c r="S19" i="12"/>
  <c r="AE19" i="11" l="1"/>
  <c r="AE13" i="11"/>
  <c r="AE18" i="11"/>
  <c r="X13" i="11"/>
  <c r="X18" i="11"/>
  <c r="X19" i="11"/>
  <c r="Z20" i="11"/>
  <c r="Z13" i="11"/>
  <c r="Z18" i="11"/>
  <c r="Z19" i="11"/>
  <c r="Y2" i="12" l="1"/>
  <c r="AE2" i="12"/>
  <c r="Y18" i="12"/>
  <c r="AE18" i="12"/>
  <c r="N26" i="11" s="1"/>
  <c r="AK18" i="12"/>
  <c r="P26" i="11" s="1"/>
  <c r="AQ18" i="12"/>
  <c r="AW18" i="12"/>
  <c r="BC18" i="12"/>
  <c r="BI18" i="12"/>
  <c r="R26" i="11" s="1"/>
  <c r="Y19" i="12"/>
  <c r="P27" i="11" s="1"/>
  <c r="AE19" i="12"/>
  <c r="N27" i="11" s="1"/>
  <c r="AK19" i="12"/>
  <c r="T27" i="11" s="1"/>
  <c r="AQ19" i="12"/>
  <c r="V27" i="11" s="1"/>
  <c r="AW19" i="12"/>
  <c r="BC19" i="12"/>
  <c r="BI19" i="12"/>
  <c r="R27" i="11" s="1"/>
  <c r="AE27" i="11"/>
  <c r="AC27" i="11" l="1"/>
  <c r="T26" i="11"/>
  <c r="U26" i="11" s="1"/>
  <c r="AC26" i="11"/>
  <c r="Y27" i="11"/>
  <c r="AA26" i="11"/>
  <c r="Y26" i="11"/>
  <c r="S27" i="11"/>
  <c r="AA27" i="11"/>
  <c r="O26" i="11"/>
  <c r="S26" i="11"/>
  <c r="O27" i="11"/>
  <c r="V26" i="11"/>
  <c r="W26" i="11" s="1"/>
  <c r="U27" i="11"/>
  <c r="W27" i="11"/>
  <c r="Q27" i="11"/>
  <c r="Q26" i="11"/>
  <c r="B13" i="10"/>
  <c r="B7" i="10"/>
  <c r="BI17" i="12"/>
  <c r="R25" i="11" s="1"/>
  <c r="BC17" i="12"/>
  <c r="AW17" i="12"/>
  <c r="AQ17" i="12"/>
  <c r="AK17" i="12"/>
  <c r="AE17" i="12"/>
  <c r="Y17" i="12"/>
  <c r="AC25" i="11"/>
  <c r="BI16" i="12"/>
  <c r="R24" i="11" s="1"/>
  <c r="BC16" i="12"/>
  <c r="AW16" i="12"/>
  <c r="AQ16" i="12"/>
  <c r="AK16" i="12"/>
  <c r="AE16" i="12"/>
  <c r="N24" i="11" s="1"/>
  <c r="Y16" i="12"/>
  <c r="BI15" i="12"/>
  <c r="R23" i="11" s="1"/>
  <c r="BC15" i="12"/>
  <c r="AW15" i="12"/>
  <c r="AQ15" i="12"/>
  <c r="AK15" i="12"/>
  <c r="AE15" i="12"/>
  <c r="N23" i="11" s="1"/>
  <c r="Y15" i="12"/>
  <c r="BI14" i="12"/>
  <c r="R22" i="11" s="1"/>
  <c r="BC14" i="12"/>
  <c r="AW14" i="12"/>
  <c r="AQ14" i="12"/>
  <c r="AK14" i="12"/>
  <c r="AE14" i="12"/>
  <c r="Y14" i="12"/>
  <c r="BI13" i="12"/>
  <c r="R21" i="11" s="1"/>
  <c r="BC13" i="12"/>
  <c r="AW13" i="12"/>
  <c r="AQ13" i="12"/>
  <c r="AK13" i="12"/>
  <c r="AE13" i="12"/>
  <c r="N21" i="11" s="1"/>
  <c r="Y13" i="12"/>
  <c r="BI12" i="12"/>
  <c r="BC12" i="12"/>
  <c r="AW12" i="12"/>
  <c r="AQ12" i="12"/>
  <c r="AK12" i="12"/>
  <c r="AE12" i="12"/>
  <c r="Y12" i="12"/>
  <c r="BI11" i="12"/>
  <c r="BC11" i="12"/>
  <c r="AW11" i="12"/>
  <c r="AQ11" i="12"/>
  <c r="AK11" i="12"/>
  <c r="AE11" i="12"/>
  <c r="Y11" i="12"/>
  <c r="BI10" i="12"/>
  <c r="BC10" i="12"/>
  <c r="AW10" i="12"/>
  <c r="AQ10" i="12"/>
  <c r="AK10" i="12"/>
  <c r="AE10" i="12"/>
  <c r="Y10" i="12"/>
  <c r="BI9" i="12"/>
  <c r="R17" i="11" s="1"/>
  <c r="BC9" i="12"/>
  <c r="AW9" i="12"/>
  <c r="AQ9" i="12"/>
  <c r="AK9" i="12"/>
  <c r="AE9" i="12"/>
  <c r="N17" i="11" s="1"/>
  <c r="Y9" i="12"/>
  <c r="BI8" i="12"/>
  <c r="R16" i="11" s="1"/>
  <c r="BC8" i="12"/>
  <c r="AW8" i="12"/>
  <c r="AQ8" i="12"/>
  <c r="AK8" i="12"/>
  <c r="AE8" i="12"/>
  <c r="N16" i="11" s="1"/>
  <c r="Y8" i="12"/>
  <c r="BI7" i="12"/>
  <c r="R15" i="11" s="1"/>
  <c r="BC7" i="12"/>
  <c r="AW7" i="12"/>
  <c r="AQ7" i="12"/>
  <c r="AK7" i="12"/>
  <c r="AE7" i="12"/>
  <c r="Y7" i="12"/>
  <c r="AC15" i="11"/>
  <c r="BI6" i="12"/>
  <c r="R14" i="11" s="1"/>
  <c r="BC6" i="12"/>
  <c r="AW6" i="12"/>
  <c r="AQ6" i="12"/>
  <c r="AK6" i="12"/>
  <c r="AE6" i="12"/>
  <c r="Y6" i="12"/>
  <c r="AC14" i="11"/>
  <c r="BI5" i="12"/>
  <c r="R12" i="11" s="1"/>
  <c r="BC5" i="12"/>
  <c r="AW5" i="12"/>
  <c r="AQ5" i="12"/>
  <c r="AK5" i="12"/>
  <c r="AE5" i="12"/>
  <c r="Y5" i="12"/>
  <c r="BI4" i="12"/>
  <c r="R11" i="11" s="1"/>
  <c r="R20" i="11" s="1"/>
  <c r="BC4" i="12"/>
  <c r="AW4" i="12"/>
  <c r="AQ4" i="12"/>
  <c r="AK4" i="12"/>
  <c r="AE4" i="12"/>
  <c r="N11" i="11" s="1"/>
  <c r="Y4" i="12"/>
  <c r="BI3" i="12"/>
  <c r="BC3" i="12"/>
  <c r="AW3" i="12"/>
  <c r="AQ3" i="12"/>
  <c r="AK3" i="12"/>
  <c r="AE3" i="12"/>
  <c r="Y3" i="12"/>
  <c r="BI2" i="12"/>
  <c r="BC2" i="12"/>
  <c r="AW2" i="12"/>
  <c r="AQ2" i="12"/>
  <c r="AK2" i="12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V14" i="11" l="1"/>
  <c r="W14" i="11" s="1"/>
  <c r="V15" i="11"/>
  <c r="W15" i="11" s="1"/>
  <c r="T14" i="11"/>
  <c r="U14" i="11" s="1"/>
  <c r="V25" i="11"/>
  <c r="W25" i="11" s="1"/>
  <c r="V16" i="11"/>
  <c r="W16" i="11" s="1"/>
  <c r="V22" i="11"/>
  <c r="W22" i="11" s="1"/>
  <c r="V23" i="11"/>
  <c r="W23" i="11" s="1"/>
  <c r="N20" i="11"/>
  <c r="P15" i="11"/>
  <c r="Q15" i="11" s="1"/>
  <c r="AC24" i="11"/>
  <c r="AC16" i="11"/>
  <c r="AC21" i="11"/>
  <c r="AC17" i="11"/>
  <c r="AC22" i="11"/>
  <c r="AC23" i="11"/>
  <c r="Y15" i="11"/>
  <c r="Y25" i="11"/>
  <c r="Y14" i="11"/>
  <c r="AA22" i="11"/>
  <c r="Y22" i="11"/>
  <c r="AA23" i="11"/>
  <c r="Y23" i="11"/>
  <c r="AA24" i="11"/>
  <c r="Y24" i="11"/>
  <c r="AA17" i="11"/>
  <c r="Y17" i="11"/>
  <c r="AA16" i="11"/>
  <c r="Y16" i="11"/>
  <c r="AA21" i="11"/>
  <c r="Y21" i="11"/>
  <c r="S25" i="11"/>
  <c r="AA25" i="11"/>
  <c r="S14" i="11"/>
  <c r="AA14" i="11"/>
  <c r="S15" i="11"/>
  <c r="AA15" i="11"/>
  <c r="T21" i="11"/>
  <c r="U21" i="11" s="1"/>
  <c r="T25" i="11"/>
  <c r="U25" i="11" s="1"/>
  <c r="T17" i="11"/>
  <c r="U17" i="11" s="1"/>
  <c r="S21" i="11"/>
  <c r="T12" i="11"/>
  <c r="S22" i="11"/>
  <c r="R13" i="11"/>
  <c r="S17" i="11"/>
  <c r="S24" i="11"/>
  <c r="S16" i="11"/>
  <c r="R19" i="11"/>
  <c r="R18" i="11"/>
  <c r="S23" i="11"/>
  <c r="O24" i="11"/>
  <c r="O16" i="11"/>
  <c r="O23" i="11"/>
  <c r="N14" i="11"/>
  <c r="O14" i="11" s="1"/>
  <c r="N18" i="11"/>
  <c r="N22" i="11"/>
  <c r="O22" i="11" s="1"/>
  <c r="N15" i="11"/>
  <c r="O15" i="11" s="1"/>
  <c r="O17" i="11"/>
  <c r="N19" i="11"/>
  <c r="O21" i="11"/>
  <c r="N12" i="11"/>
  <c r="N13" i="11" s="1"/>
  <c r="N25" i="11"/>
  <c r="O25" i="11" s="1"/>
  <c r="P14" i="11"/>
  <c r="Q14" i="11" s="1"/>
  <c r="P22" i="11"/>
  <c r="Q22" i="11" s="1"/>
  <c r="P23" i="11"/>
  <c r="Q23" i="11" s="1"/>
  <c r="T15" i="11"/>
  <c r="U15" i="11" s="1"/>
  <c r="T23" i="11"/>
  <c r="U23" i="11" s="1"/>
  <c r="T11" i="11"/>
  <c r="T20" i="11" s="1"/>
  <c r="T16" i="11"/>
  <c r="U16" i="11" s="1"/>
  <c r="T24" i="11"/>
  <c r="U24" i="11" s="1"/>
  <c r="P11" i="11"/>
  <c r="P18" i="11" s="1"/>
  <c r="P24" i="11"/>
  <c r="Q24" i="11" s="1"/>
  <c r="V11" i="11"/>
  <c r="V18" i="11" s="1"/>
  <c r="P12" i="11"/>
  <c r="P17" i="11"/>
  <c r="Q17" i="11" s="1"/>
  <c r="P21" i="11"/>
  <c r="Q21" i="11" s="1"/>
  <c r="V24" i="11"/>
  <c r="W24" i="11" s="1"/>
  <c r="P25" i="11"/>
  <c r="Q25" i="11" s="1"/>
  <c r="P16" i="11"/>
  <c r="Q16" i="11" s="1"/>
  <c r="V12" i="11"/>
  <c r="V17" i="11"/>
  <c r="W17" i="11" s="1"/>
  <c r="V21" i="11"/>
  <c r="W21" i="11" s="1"/>
  <c r="T22" i="11"/>
  <c r="U22" i="11" s="1"/>
  <c r="AC12" i="11"/>
  <c r="F9" i="8"/>
  <c r="F11" i="8"/>
  <c r="F10" i="8"/>
  <c r="F5" i="8"/>
  <c r="F4" i="8"/>
  <c r="AC11" i="11" l="1"/>
  <c r="Y12" i="11"/>
  <c r="AA11" i="11"/>
  <c r="Y11" i="11"/>
  <c r="S12" i="11"/>
  <c r="AA12" i="11"/>
  <c r="O11" i="11"/>
  <c r="S11" i="11"/>
  <c r="O12" i="11"/>
  <c r="V19" i="11"/>
  <c r="P19" i="11"/>
  <c r="P20" i="11"/>
  <c r="P13" i="11"/>
  <c r="V13" i="11"/>
  <c r="T13" i="11"/>
  <c r="V20" i="11"/>
  <c r="T18" i="11"/>
  <c r="T19" i="11"/>
  <c r="AC18" i="11"/>
  <c r="W12" i="11"/>
  <c r="W11" i="11"/>
  <c r="U12" i="11"/>
  <c r="U11" i="11"/>
  <c r="Q12" i="11"/>
  <c r="Q11" i="11"/>
  <c r="E28" i="7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AC19" i="11" l="1"/>
  <c r="AC13" i="11"/>
  <c r="AC20" i="11"/>
  <c r="Y18" i="11"/>
  <c r="AA13" i="11"/>
  <c r="Y13" i="11"/>
  <c r="AA20" i="11"/>
  <c r="Y20" i="11"/>
  <c r="AA19" i="11"/>
  <c r="Y19" i="11"/>
  <c r="S18" i="11"/>
  <c r="AA18" i="11"/>
  <c r="O20" i="11"/>
  <c r="S20" i="11"/>
  <c r="O19" i="11"/>
  <c r="S19" i="11"/>
  <c r="O13" i="11"/>
  <c r="S13" i="11"/>
  <c r="O18" i="11"/>
  <c r="W20" i="11"/>
  <c r="W19" i="11"/>
  <c r="W18" i="11"/>
  <c r="Q20" i="11"/>
  <c r="U20" i="11"/>
  <c r="U19" i="11"/>
  <c r="Q19" i="11"/>
  <c r="Q18" i="11"/>
  <c r="U18" i="11"/>
  <c r="U13" i="11"/>
  <c r="W13" i="11"/>
  <c r="Q13" i="11"/>
  <c r="U17" i="7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<sst xmlns="http://schemas.openxmlformats.org/spreadsheetml/2006/main" count="1537" uniqueCount="137">
  <si>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</si>
  <si>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</si>
  <si>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</si>
  <si>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</si>
  <si>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</si>
  <si>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</si>
  <si>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</si>
  <si>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</si>
  <si>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</si>
  <si>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</si>
  <si>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</si>
  <si>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</si>
  <si>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</si>
  <si>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</si>
  <si>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</si>
  <si>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</si>
  <si>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</si>
  <si>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</si>
  <si>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</si>
  <si>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</si>
  <si>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</si>
  <si>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</si>
  <si>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</si>
  <si>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</si>
  <si>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</si>
  <si>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</si>
  <si>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</si>
  <si>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</si>
  <si>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</si>
  <si>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</si>
  <si>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</si>
  <si>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</si>
  <si>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</si>
  <si>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</si>
  <si>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</si>
  <si>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</si>
  <si>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</si>
  <si>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</si>
  <si>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</si>
  <si>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</si>
  <si>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</si>
  <si>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</si>
  <si>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</si>
  <si>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</si>
  <si>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</si>
  <si>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</si>
  <si>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</si>
  <si>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</si>
  <si>
    <t>NA</t>
  </si>
  <si>
    <t>No. pts in AMAU</t>
  </si>
  <si>
    <t>Actual Data</t>
  </si>
  <si>
    <t>Simulated Data</t>
  </si>
  <si>
    <t>Output</t>
  </si>
  <si>
    <t>% pts in AMAU</t>
  </si>
  <si>
    <t>Time</t>
  </si>
  <si>
    <t>PET (ED-MED)</t>
  </si>
  <si>
    <t>Patients discharged</t>
  </si>
  <si>
    <t>Patients Admitted</t>
  </si>
  <si>
    <t>Patients in AMU</t>
  </si>
  <si>
    <t>Boarders (Bed Blockage)</t>
  </si>
  <si>
    <t>Lost pts due to opening hrs</t>
  </si>
  <si>
    <t>Lost pts due to misallocation</t>
  </si>
  <si>
    <t>Lost pts due to availability</t>
  </si>
  <si>
    <t>Pts leaving from the middle of the process</t>
  </si>
  <si>
    <t>Trolley Util</t>
  </si>
  <si>
    <t>Sc. 10</t>
  </si>
  <si>
    <t>Bed Utilisation</t>
  </si>
  <si>
    <t>Wards Capacity</t>
  </si>
  <si>
    <t>Bed Blockage</t>
  </si>
  <si>
    <t>Base</t>
  </si>
  <si>
    <t>No. Med. Pts</t>
  </si>
  <si>
    <t>No. AMAU Pts</t>
  </si>
  <si>
    <t>% Pts in AMAU</t>
  </si>
  <si>
    <t>Discharge destinations from AMAU</t>
  </si>
  <si>
    <t>Lost patients</t>
  </si>
  <si>
    <t>Due to opening hrs</t>
  </si>
  <si>
    <t>Due to misallocation</t>
  </si>
  <si>
    <t>Due to capacity</t>
  </si>
  <si>
    <t>Home</t>
  </si>
  <si>
    <t>Admitted</t>
  </si>
  <si>
    <t>AMU</t>
  </si>
  <si>
    <t>Board (Block Bed)</t>
  </si>
  <si>
    <t>Renege</t>
  </si>
  <si>
    <t>Pts leaving in the middle</t>
  </si>
  <si>
    <t>Avg Waiting</t>
  </si>
  <si>
    <t>Avg Processing</t>
  </si>
  <si>
    <t>1000</t>
  </si>
  <si>
    <t>Sc. 11</t>
  </si>
  <si>
    <t>Sc. 12</t>
  </si>
  <si>
    <t>Sc. 13</t>
  </si>
  <si>
    <t>Sc. 14</t>
  </si>
  <si>
    <t>Sc. 15</t>
  </si>
  <si>
    <t>Sc. 16</t>
  </si>
  <si>
    <t>Sc. 17</t>
  </si>
  <si>
    <t>Sc. 18</t>
  </si>
  <si>
    <t>Sc. 19</t>
  </si>
  <si>
    <t>Sc. 20</t>
  </si>
  <si>
    <t>AMU Capacity</t>
  </si>
  <si>
    <t>Ward Capacity</t>
  </si>
  <si>
    <t>AMAU Opening Hours</t>
  </si>
  <si>
    <t>Demand</t>
  </si>
  <si>
    <t>Ward LOS</t>
  </si>
  <si>
    <t>ED Boarders</t>
  </si>
  <si>
    <t>Misallocation</t>
  </si>
  <si>
    <t>9AM-9PM</t>
  </si>
  <si>
    <t>9AM-12AM</t>
  </si>
  <si>
    <t>AMU LOS</t>
  </si>
  <si>
    <t>DOE</t>
  </si>
  <si>
    <t>Sc. No</t>
  </si>
  <si>
    <t>Sc. 21</t>
  </si>
  <si>
    <t>Sc. 22</t>
  </si>
  <si>
    <t>Sc. 23</t>
  </si>
  <si>
    <t>Sc. 24</t>
  </si>
  <si>
    <t>Sc. 25</t>
  </si>
  <si>
    <t>Sc. 26</t>
  </si>
  <si>
    <t>Sc. 27</t>
  </si>
  <si>
    <t>Wards LOS</t>
  </si>
  <si>
    <t>+25%</t>
  </si>
  <si>
    <t>+10%</t>
  </si>
  <si>
    <t>-10%</t>
  </si>
  <si>
    <t>-20%</t>
  </si>
  <si>
    <t>Sc. 0</t>
  </si>
  <si>
    <t>Avg Waiting (AMAU)</t>
  </si>
  <si>
    <t>Avg Processing (AMAU)</t>
  </si>
  <si>
    <t>PET (AMAU)</t>
  </si>
  <si>
    <t>Demand on hospital</t>
  </si>
  <si>
    <t>LOS in AMU</t>
  </si>
  <si>
    <t>LOS in Wards</t>
  </si>
  <si>
    <t>Pts boarding from ED</t>
  </si>
  <si>
    <t>+20%</t>
  </si>
  <si>
    <t>Lost pts due to capacity</t>
  </si>
  <si>
    <t>AMAU Bed Utilisation</t>
  </si>
  <si>
    <t>AMAU Consultant Utilisation</t>
  </si>
  <si>
    <t>AMAU Registrar Utilisation</t>
  </si>
  <si>
    <t>AMAU Nurse Utilisation</t>
  </si>
  <si>
    <t>No. Medical Pts</t>
  </si>
  <si>
    <t>Boarders (Block 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</si>
</sst>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8"/>
      <color rgb="FFFF0000"/>
      <name val="Times New Roman"/>
      <family val="2"/>
    </font>
    <font>
      <sz val="10"/>
      <color theme="1"/>
      <name val="Garamond"/>
      <family val="1"/>
    </font>
    <font>
      <sz val="10"/>
      <color rgb="FF000000"/>
      <name val="Garamond"/>
      <family val="1"/>
    </font>
    <font>
      <sz val="16"/>
      <color rgb="FF000000"/>
      <name val="Garamond"/>
      <family val="1"/>
    </font>
    <font>
      <sz val="16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79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" fontId="6" fillId="0" borderId="16" xfId="1" applyNumberFormat="1" applyFont="1" applyBorder="1" applyAlignment="1">
      <alignment horizontal="center" vertical="center"/>
    </xf>
    <xf numFmtId="0" fontId="8" fillId="0" borderId="27" xfId="2" applyFont="1" applyFill="1" applyBorder="1" applyAlignment="1">
      <alignment horizontal="left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1" xfId="2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9" fillId="2" borderId="22" xfId="2" applyFont="1" applyBorder="1" applyAlignment="1">
      <alignment horizontal="center" vertical="center" wrapText="1"/>
    </xf>
    <xf numFmtId="0" fontId="9" fillId="2" borderId="23" xfId="2" applyFont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9" fontId="9" fillId="5" borderId="39" xfId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0" fontId="2" fillId="0" borderId="0" xfId="0" applyFont="1"/>
    <xf numFmtId="2" fontId="9" fillId="5" borderId="39" xfId="1" applyNumberFormat="1" applyFont="1" applyFill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10" fontId="6" fillId="0" borderId="16" xfId="1" applyNumberFormat="1" applyFont="1" applyBorder="1" applyAlignment="1">
      <alignment horizontal="center" vertical="center"/>
    </xf>
    <xf numFmtId="0" fontId="13" fillId="6" borderId="54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 wrapText="1"/>
    </xf>
    <xf numFmtId="0" fontId="13" fillId="6" borderId="6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63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65" xfId="0" applyFont="1" applyFill="1" applyBorder="1" applyAlignment="1">
      <alignment horizontal="center" vertical="center" wrapText="1"/>
    </xf>
    <xf numFmtId="9" fontId="13" fillId="6" borderId="57" xfId="0" quotePrefix="1" applyNumberFormat="1" applyFont="1" applyFill="1" applyBorder="1" applyAlignment="1">
      <alignment horizontal="center" vertical="center" wrapText="1"/>
    </xf>
    <xf numFmtId="9" fontId="13" fillId="6" borderId="60" xfId="0" quotePrefix="1" applyNumberFormat="1" applyFont="1" applyFill="1" applyBorder="1" applyAlignment="1">
      <alignment horizontal="center" vertical="center" wrapText="1"/>
    </xf>
    <xf numFmtId="0" fontId="13" fillId="6" borderId="6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2" fontId="1" fillId="0" borderId="56" xfId="0" applyNumberFormat="1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/>
    </xf>
    <xf numFmtId="9" fontId="1" fillId="0" borderId="56" xfId="1" applyFont="1" applyBorder="1" applyAlignment="1">
      <alignment horizontal="center" vertical="center"/>
    </xf>
    <xf numFmtId="2" fontId="1" fillId="0" borderId="56" xfId="1" applyNumberFormat="1" applyFont="1" applyBorder="1" applyAlignment="1">
      <alignment horizontal="center" vertical="center"/>
    </xf>
    <xf numFmtId="2" fontId="6" fillId="0" borderId="56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9" fontId="6" fillId="0" borderId="56" xfId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2" fontId="6" fillId="0" borderId="59" xfId="0" applyNumberFormat="1" applyFont="1" applyBorder="1" applyAlignment="1">
      <alignment horizontal="center" vertical="center"/>
    </xf>
    <xf numFmtId="1" fontId="6" fillId="0" borderId="59" xfId="0" applyNumberFormat="1" applyFont="1" applyBorder="1" applyAlignment="1">
      <alignment horizontal="center" vertical="center"/>
    </xf>
    <xf numFmtId="9" fontId="6" fillId="0" borderId="59" xfId="1" applyFont="1" applyBorder="1" applyAlignment="1">
      <alignment horizontal="center" vertical="center"/>
    </xf>
    <xf numFmtId="0" fontId="8" fillId="0" borderId="53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3" borderId="1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73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74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left" vertical="center" wrapText="1"/>
    </xf>
    <xf numFmtId="9" fontId="16" fillId="3" borderId="74" xfId="0" quotePrefix="1" applyNumberFormat="1" applyFont="1" applyFill="1" applyBorder="1" applyAlignment="1">
      <alignment horizontal="center" vertical="center" wrapText="1"/>
    </xf>
    <xf numFmtId="9" fontId="16" fillId="3" borderId="7" xfId="0" quotePrefix="1" applyNumberFormat="1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42" xfId="0" applyFont="1" applyFill="1" applyBorder="1" applyAlignment="1">
      <alignment horizontal="center" vertical="center" wrapText="1"/>
    </xf>
    <xf numFmtId="0" fontId="8" fillId="0" borderId="75" xfId="2" applyFont="1" applyFill="1" applyBorder="1" applyAlignment="1">
      <alignment horizontal="left" vertical="center" wrapText="1"/>
    </xf>
    <xf numFmtId="2" fontId="1" fillId="0" borderId="76" xfId="0" applyNumberFormat="1" applyFont="1" applyBorder="1" applyAlignment="1">
      <alignment horizontal="center" vertical="center"/>
    </xf>
    <xf numFmtId="2" fontId="1" fillId="0" borderId="77" xfId="0" applyNumberFormat="1" applyFont="1" applyBorder="1" applyAlignment="1">
      <alignment horizontal="center" vertical="center"/>
    </xf>
    <xf numFmtId="0" fontId="8" fillId="0" borderId="6" xfId="2" applyFont="1" applyFill="1" applyBorder="1" applyAlignment="1">
      <alignment horizontal="left" vertical="center" wrapText="1"/>
    </xf>
    <xf numFmtId="2" fontId="6" fillId="0" borderId="7" xfId="0" applyNumberFormat="1" applyFont="1" applyBorder="1" applyAlignment="1">
      <alignment horizontal="center" vertical="center"/>
    </xf>
    <xf numFmtId="2" fontId="6" fillId="0" borderId="74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74" xfId="0" applyNumberFormat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9" fontId="6" fillId="0" borderId="74" xfId="1" applyFont="1" applyBorder="1" applyAlignment="1">
      <alignment horizontal="center" vertical="center"/>
    </xf>
    <xf numFmtId="0" fontId="8" fillId="0" borderId="78" xfId="2" applyFont="1" applyFill="1" applyBorder="1" applyAlignment="1">
      <alignment horizontal="left" vertical="center" wrapText="1"/>
    </xf>
    <xf numFmtId="2" fontId="6" fillId="0" borderId="79" xfId="0" applyNumberFormat="1" applyFont="1" applyBorder="1" applyAlignment="1">
      <alignment horizontal="center" vertical="center"/>
    </xf>
    <xf numFmtId="2" fontId="6" fillId="0" borderId="80" xfId="0" applyNumberFormat="1" applyFont="1" applyBorder="1" applyAlignment="1">
      <alignment horizontal="center" vertical="center"/>
    </xf>
    <xf numFmtId="0" fontId="8" fillId="0" borderId="81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" fontId="6" fillId="0" borderId="76" xfId="0" applyNumberFormat="1" applyFont="1" applyBorder="1" applyAlignment="1">
      <alignment horizontal="center" vertical="center"/>
    </xf>
    <xf numFmtId="1" fontId="6" fillId="0" borderId="77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9" fontId="6" fillId="0" borderId="76" xfId="1" applyFont="1" applyBorder="1" applyAlignment="1">
      <alignment horizontal="center" vertical="center"/>
    </xf>
    <xf numFmtId="9" fontId="6" fillId="0" borderId="77" xfId="1" applyFont="1" applyBorder="1" applyAlignment="1">
      <alignment horizontal="center" vertical="center"/>
    </xf>
    <xf numFmtId="10" fontId="6" fillId="0" borderId="12" xfId="1" applyNumberFormat="1" applyFont="1" applyBorder="1" applyAlignment="1">
      <alignment horizontal="center" vertical="center"/>
    </xf>
    <xf numFmtId="10" fontId="6" fillId="0" borderId="42" xfId="1" applyNumberFormat="1" applyFont="1" applyBorder="1" applyAlignment="1">
      <alignment horizontal="center" vertical="center"/>
    </xf>
    <xf numFmtId="2" fontId="1" fillId="0" borderId="82" xfId="0" applyNumberFormat="1" applyFont="1" applyBorder="1" applyAlignment="1">
      <alignment horizontal="center" vertical="center"/>
    </xf>
    <xf numFmtId="2" fontId="1" fillId="0" borderId="83" xfId="0" applyNumberFormat="1" applyFont="1" applyBorder="1" applyAlignment="1">
      <alignment horizontal="center" vertical="center"/>
    </xf>
    <xf numFmtId="9" fontId="6" fillId="0" borderId="79" xfId="1" applyFont="1" applyBorder="1" applyAlignment="1">
      <alignment horizontal="center" vertical="center"/>
    </xf>
    <xf numFmtId="9" fontId="6" fillId="0" borderId="80" xfId="1" applyFont="1" applyBorder="1" applyAlignment="1">
      <alignment horizontal="center" vertical="center"/>
    </xf>
    <xf numFmtId="2" fontId="6" fillId="0" borderId="56" xfId="1" applyNumberFormat="1" applyFont="1" applyBorder="1" applyAlignment="1">
      <alignment horizontal="center" vertical="center"/>
    </xf>
    <xf numFmtId="2" fontId="6" fillId="0" borderId="59" xfId="1" applyNumberFormat="1" applyFont="1" applyBorder="1" applyAlignment="1">
      <alignment horizontal="center" vertical="center"/>
    </xf>
    <xf numFmtId="0" fontId="8" fillId="0" borderId="7" xfId="2" applyFont="1" applyFill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74" xfId="0" applyNumberFormat="1" applyFont="1" applyBorder="1" applyAlignment="1">
      <alignment horizontal="center" vertical="center"/>
    </xf>
    <xf numFmtId="0" fontId="8" fillId="0" borderId="12" xfId="2" applyFont="1" applyFill="1" applyBorder="1" applyAlignment="1">
      <alignment horizontal="left" vertical="center" wrapText="1"/>
    </xf>
    <xf numFmtId="2" fontId="6" fillId="0" borderId="1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2" fontId="1" fillId="0" borderId="43" xfId="1" applyNumberFormat="1" applyFont="1" applyBorder="1" applyAlignment="1">
      <alignment horizontal="center" vertical="center"/>
    </xf>
    <xf numFmtId="2" fontId="1" fillId="0" borderId="44" xfId="1" applyNumberFormat="1" applyFont="1" applyBorder="1" applyAlignment="1">
      <alignment horizontal="center" vertical="center"/>
    </xf>
    <xf numFmtId="2" fontId="1" fillId="0" borderId="31" xfId="1" applyNumberFormat="1" applyFont="1" applyBorder="1" applyAlignment="1">
      <alignment horizontal="center" vertical="center"/>
    </xf>
    <xf numFmtId="2" fontId="1" fillId="0" borderId="32" xfId="1" applyNumberFormat="1" applyFont="1" applyBorder="1" applyAlignment="1">
      <alignment horizontal="center" vertical="center"/>
    </xf>
    <xf numFmtId="0" fontId="7" fillId="3" borderId="14" xfId="0" quotePrefix="1" applyFont="1" applyFill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1" fillId="0" borderId="20" xfId="1" applyNumberFormat="1" applyFont="1" applyBorder="1" applyAlignment="1">
      <alignment horizontal="center" vertical="center"/>
    </xf>
    <xf numFmtId="10" fontId="1" fillId="0" borderId="18" xfId="1" applyNumberFormat="1" applyFont="1" applyBorder="1" applyAlignment="1">
      <alignment horizontal="center" vertical="center"/>
    </xf>
    <xf numFmtId="0" fontId="0" fillId="3" borderId="15" xfId="0" quotePrefix="1" applyFont="1" applyFill="1" applyBorder="1" applyAlignment="1">
      <alignment horizontal="center" vertical="center"/>
    </xf>
    <xf numFmtId="0" fontId="17" fillId="6" borderId="46" xfId="0" applyFont="1" applyFill="1" applyBorder="1" applyAlignment="1">
      <alignment vertical="center" wrapText="1"/>
    </xf>
    <xf numFmtId="0" fontId="17" fillId="6" borderId="71" xfId="0" applyFont="1" applyFill="1" applyBorder="1" applyAlignment="1">
      <alignment vertical="center" wrapText="1"/>
    </xf>
    <xf numFmtId="0" fontId="17" fillId="6" borderId="72" xfId="0" applyFont="1" applyFill="1" applyBorder="1" applyAlignment="1">
      <alignment vertical="center" wrapText="1"/>
    </xf>
    <xf numFmtId="0" fontId="18" fillId="0" borderId="46" xfId="0" applyFont="1" applyBorder="1" applyAlignment="1">
      <alignment horizontal="left"/>
    </xf>
    <xf numFmtId="0" fontId="18" fillId="0" borderId="71" xfId="0" applyFont="1" applyBorder="1" applyAlignment="1">
      <alignment horizontal="left"/>
    </xf>
    <xf numFmtId="0" fontId="18" fillId="0" borderId="72" xfId="0" applyFont="1" applyBorder="1" applyAlignment="1">
      <alignment horizontal="left"/>
    </xf>
    <xf numFmtId="0" fontId="7" fillId="3" borderId="66" xfId="0" applyFont="1" applyFill="1" applyBorder="1" applyAlignment="1">
      <alignment horizontal="center" vertical="center"/>
    </xf>
    <xf numFmtId="0" fontId="7" fillId="3" borderId="67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left" vertical="center"/>
    </xf>
    <xf numFmtId="2" fontId="1" fillId="0" borderId="12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0" fillId="3" borderId="66" xfId="0" applyFont="1" applyFill="1" applyBorder="1" applyAlignment="1">
      <alignment horizontal="center" vertical="center"/>
    </xf>
    <xf numFmtId="0" fontId="0" fillId="3" borderId="67" xfId="0" applyFont="1" applyFill="1" applyBorder="1" applyAlignment="1">
      <alignment horizontal="center" vertical="center"/>
    </xf>
    <xf numFmtId="0" fontId="0" fillId="3" borderId="70" xfId="0" quotePrefix="1" applyFont="1" applyFill="1" applyBorder="1" applyAlignment="1">
      <alignment horizontal="center" vertical="center"/>
    </xf>
    <xf numFmtId="0" fontId="0" fillId="3" borderId="69" xfId="0" quotePrefix="1" applyFont="1" applyFill="1" applyBorder="1" applyAlignment="1">
      <alignment horizontal="center" vertical="center"/>
    </xf>
    <xf numFmtId="0" fontId="0" fillId="3" borderId="6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2" fontId="1" fillId="0" borderId="84" xfId="0" applyNumberFormat="1" applyFont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74" xfId="1" applyNumberFormat="1" applyFont="1" applyBorder="1" applyAlignment="1">
      <alignment horizontal="center" vertical="center"/>
    </xf>
    <xf numFmtId="2" fontId="1" fillId="0" borderId="42" xfId="1" applyNumberFormat="1" applyFont="1" applyBorder="1" applyAlignment="1">
      <alignment horizontal="center" vertical="center"/>
    </xf>
    <xf numFmtId="1" fontId="1" fillId="0" borderId="85" xfId="0" applyNumberFormat="1" applyFont="1" applyBorder="1" applyAlignment="1">
      <alignment horizontal="center" vertical="center"/>
    </xf>
    <xf numFmtId="9" fontId="1" fillId="0" borderId="86" xfId="1" applyFont="1" applyBorder="1" applyAlignment="1">
      <alignment horizontal="center" vertical="center"/>
    </xf>
    <xf numFmtId="1" fontId="1" fillId="0" borderId="84" xfId="0" applyNumberFormat="1" applyFont="1" applyBorder="1" applyAlignment="1">
      <alignment horizontal="center" vertical="center"/>
    </xf>
    <xf numFmtId="1" fontId="1" fillId="0" borderId="86" xfId="0" applyNumberFormat="1" applyFont="1" applyBorder="1" applyAlignment="1">
      <alignment horizontal="center" vertical="center"/>
    </xf>
    <xf numFmtId="9" fontId="1" fillId="0" borderId="84" xfId="1" applyFont="1" applyBorder="1" applyAlignment="1">
      <alignment horizontal="center" vertical="center"/>
    </xf>
    <xf numFmtId="9" fontId="1" fillId="0" borderId="85" xfId="1" applyFont="1" applyBorder="1" applyAlignment="1">
      <alignment horizontal="center" vertical="center"/>
    </xf>
    <xf numFmtId="9" fontId="1" fillId="0" borderId="87" xfId="1" applyFont="1" applyBorder="1" applyAlignment="1">
      <alignment horizontal="center" vertical="center"/>
    </xf>
    <xf numFmtId="10" fontId="1" fillId="0" borderId="85" xfId="1" applyNumberFormat="1" applyFont="1" applyBorder="1" applyAlignment="1">
      <alignment horizontal="center" vertic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12</xdr:row>
      <xdr:rowOff>38100</xdr:rowOff>
    </xdr:from>
    <xdr:to>
      <xdr:col>15</xdr:col>
      <xdr:colOff>594360</xdr:colOff>
      <xdr:row>12</xdr:row>
      <xdr:rowOff>182880</xdr:rowOff>
    </xdr:to>
    <xdr:cxnSp macro="">
      <xdr:nvCxnSpPr>
        <xdr:cNvPr id="6" name="Straight Arrow Connector 5"/>
        <xdr:cNvCxnSpPr/>
      </xdr:nvCxnSpPr>
      <xdr:spPr>
        <a:xfrm>
          <a:off x="13883640" y="2522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12</xdr:row>
      <xdr:rowOff>53340</xdr:rowOff>
    </xdr:from>
    <xdr:to>
      <xdr:col>16</xdr:col>
      <xdr:colOff>586740</xdr:colOff>
      <xdr:row>12</xdr:row>
      <xdr:rowOff>198120</xdr:rowOff>
    </xdr:to>
    <xdr:cxnSp macro="">
      <xdr:nvCxnSpPr>
        <xdr:cNvPr id="7" name="Straight Arrow Connector 6"/>
        <xdr:cNvCxnSpPr/>
      </xdr:nvCxnSpPr>
      <xdr:spPr>
        <a:xfrm>
          <a:off x="14546580" y="25374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9" name="Straight Arrow Connector 8"/>
        <xdr:cNvCxnSpPr/>
      </xdr:nvCxnSpPr>
      <xdr:spPr>
        <a:xfrm>
          <a:off x="369570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10" name="Straight Arrow Connector 9"/>
        <xdr:cNvCxnSpPr/>
      </xdr:nvCxnSpPr>
      <xdr:spPr>
        <a:xfrm>
          <a:off x="42367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11" name="Straight Arrow Connector 10"/>
        <xdr:cNvCxnSpPr/>
      </xdr:nvCxnSpPr>
      <xdr:spPr>
        <a:xfrm>
          <a:off x="48768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12" name="Straight Arrow Connector 11"/>
        <xdr:cNvCxnSpPr/>
      </xdr:nvCxnSpPr>
      <xdr:spPr>
        <a:xfrm>
          <a:off x="55321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13" name="Straight Arrow Connector 12"/>
        <xdr:cNvCxnSpPr/>
      </xdr:nvCxnSpPr>
      <xdr:spPr>
        <a:xfrm>
          <a:off x="62026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14" name="Straight Arrow Connector 13"/>
        <xdr:cNvCxnSpPr/>
      </xdr:nvCxnSpPr>
      <xdr:spPr>
        <a:xfrm>
          <a:off x="68732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15" name="Straight Arrow Connector 14"/>
        <xdr:cNvCxnSpPr/>
      </xdr:nvCxnSpPr>
      <xdr:spPr>
        <a:xfrm>
          <a:off x="786384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16" name="Straight Arrow Connector 15"/>
        <xdr:cNvCxnSpPr/>
      </xdr:nvCxnSpPr>
      <xdr:spPr>
        <a:xfrm>
          <a:off x="96469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42</xdr:row>
      <xdr:rowOff>45720</xdr:rowOff>
    </xdr:from>
    <xdr:to>
      <xdr:col>6</xdr:col>
      <xdr:colOff>533400</xdr:colOff>
      <xdr:row>42</xdr:row>
      <xdr:rowOff>190500</xdr:rowOff>
    </xdr:to>
    <xdr:cxnSp macro="">
      <xdr:nvCxnSpPr>
        <xdr:cNvPr id="17" name="Straight Arrow Connector 16"/>
        <xdr:cNvCxnSpPr/>
      </xdr:nvCxnSpPr>
      <xdr:spPr>
        <a:xfrm>
          <a:off x="3642360" y="85267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42</xdr:row>
      <xdr:rowOff>38100</xdr:rowOff>
    </xdr:from>
    <xdr:to>
      <xdr:col>7</xdr:col>
      <xdr:colOff>525780</xdr:colOff>
      <xdr:row>42</xdr:row>
      <xdr:rowOff>182880</xdr:rowOff>
    </xdr:to>
    <xdr:cxnSp macro="">
      <xdr:nvCxnSpPr>
        <xdr:cNvPr id="18" name="Straight Arrow Connector 17"/>
        <xdr:cNvCxnSpPr/>
      </xdr:nvCxnSpPr>
      <xdr:spPr>
        <a:xfrm>
          <a:off x="4229100" y="8519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13</xdr:row>
      <xdr:rowOff>30480</xdr:rowOff>
    </xdr:from>
    <xdr:to>
      <xdr:col>15</xdr:col>
      <xdr:colOff>601980</xdr:colOff>
      <xdr:row>13</xdr:row>
      <xdr:rowOff>175260</xdr:rowOff>
    </xdr:to>
    <xdr:cxnSp macro="">
      <xdr:nvCxnSpPr>
        <xdr:cNvPr id="19" name="Straight Arrow Connector 18"/>
        <xdr:cNvCxnSpPr/>
      </xdr:nvCxnSpPr>
      <xdr:spPr>
        <a:xfrm>
          <a:off x="1389126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13</xdr:row>
      <xdr:rowOff>38100</xdr:rowOff>
    </xdr:from>
    <xdr:to>
      <xdr:col>16</xdr:col>
      <xdr:colOff>601980</xdr:colOff>
      <xdr:row>13</xdr:row>
      <xdr:rowOff>182880</xdr:rowOff>
    </xdr:to>
    <xdr:cxnSp macro="">
      <xdr:nvCxnSpPr>
        <xdr:cNvPr id="20" name="Straight Arrow Connector 19"/>
        <xdr:cNvCxnSpPr/>
      </xdr:nvCxnSpPr>
      <xdr:spPr>
        <a:xfrm>
          <a:off x="145618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13</xdr:row>
      <xdr:rowOff>38100</xdr:rowOff>
    </xdr:from>
    <xdr:to>
      <xdr:col>17</xdr:col>
      <xdr:colOff>579120</xdr:colOff>
      <xdr:row>13</xdr:row>
      <xdr:rowOff>182880</xdr:rowOff>
    </xdr:to>
    <xdr:cxnSp macro="">
      <xdr:nvCxnSpPr>
        <xdr:cNvPr id="21" name="Straight Arrow Connector 20"/>
        <xdr:cNvCxnSpPr/>
      </xdr:nvCxnSpPr>
      <xdr:spPr>
        <a:xfrm>
          <a:off x="15209520" y="27355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13</xdr:row>
      <xdr:rowOff>45720</xdr:rowOff>
    </xdr:from>
    <xdr:to>
      <xdr:col>18</xdr:col>
      <xdr:colOff>579120</xdr:colOff>
      <xdr:row>13</xdr:row>
      <xdr:rowOff>190500</xdr:rowOff>
    </xdr:to>
    <xdr:cxnSp macro="">
      <xdr:nvCxnSpPr>
        <xdr:cNvPr id="22" name="Straight Arrow Connector 21"/>
        <xdr:cNvCxnSpPr/>
      </xdr:nvCxnSpPr>
      <xdr:spPr>
        <a:xfrm>
          <a:off x="15880080" y="27432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13</xdr:row>
      <xdr:rowOff>30480</xdr:rowOff>
    </xdr:from>
    <xdr:to>
      <xdr:col>20</xdr:col>
      <xdr:colOff>579120</xdr:colOff>
      <xdr:row>13</xdr:row>
      <xdr:rowOff>175260</xdr:rowOff>
    </xdr:to>
    <xdr:cxnSp macro="">
      <xdr:nvCxnSpPr>
        <xdr:cNvPr id="23" name="Straight Arrow Connector 22"/>
        <xdr:cNvCxnSpPr/>
      </xdr:nvCxnSpPr>
      <xdr:spPr>
        <a:xfrm>
          <a:off x="17221200" y="27279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17</xdr:row>
      <xdr:rowOff>30480</xdr:rowOff>
    </xdr:from>
    <xdr:to>
      <xdr:col>3</xdr:col>
      <xdr:colOff>518160</xdr:colOff>
      <xdr:row>17</xdr:row>
      <xdr:rowOff>182880</xdr:rowOff>
    </xdr:to>
    <xdr:cxnSp macro="">
      <xdr:nvCxnSpPr>
        <xdr:cNvPr id="24" name="Straight Arrow Connector 23"/>
        <xdr:cNvCxnSpPr/>
      </xdr:nvCxnSpPr>
      <xdr:spPr>
        <a:xfrm flipV="1">
          <a:off x="311658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17</xdr:row>
      <xdr:rowOff>15240</xdr:rowOff>
    </xdr:from>
    <xdr:to>
      <xdr:col>5</xdr:col>
      <xdr:colOff>518160</xdr:colOff>
      <xdr:row>17</xdr:row>
      <xdr:rowOff>167640</xdr:rowOff>
    </xdr:to>
    <xdr:cxnSp macro="">
      <xdr:nvCxnSpPr>
        <xdr:cNvPr id="27" name="Straight Arrow Connector 26"/>
        <xdr:cNvCxnSpPr/>
      </xdr:nvCxnSpPr>
      <xdr:spPr>
        <a:xfrm flipV="1">
          <a:off x="430530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17</xdr:row>
      <xdr:rowOff>38100</xdr:rowOff>
    </xdr:from>
    <xdr:to>
      <xdr:col>6</xdr:col>
      <xdr:colOff>571500</xdr:colOff>
      <xdr:row>17</xdr:row>
      <xdr:rowOff>190500</xdr:rowOff>
    </xdr:to>
    <xdr:cxnSp macro="">
      <xdr:nvCxnSpPr>
        <xdr:cNvPr id="28" name="Straight Arrow Connector 27"/>
        <xdr:cNvCxnSpPr/>
      </xdr:nvCxnSpPr>
      <xdr:spPr>
        <a:xfrm flipV="1">
          <a:off x="487680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17</xdr:row>
      <xdr:rowOff>30480</xdr:rowOff>
    </xdr:from>
    <xdr:to>
      <xdr:col>7</xdr:col>
      <xdr:colOff>563880</xdr:colOff>
      <xdr:row>17</xdr:row>
      <xdr:rowOff>182880</xdr:rowOff>
    </xdr:to>
    <xdr:cxnSp macro="">
      <xdr:nvCxnSpPr>
        <xdr:cNvPr id="29" name="Straight Arrow Connector 28"/>
        <xdr:cNvCxnSpPr/>
      </xdr:nvCxnSpPr>
      <xdr:spPr>
        <a:xfrm flipV="1">
          <a:off x="553974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17</xdr:row>
      <xdr:rowOff>15240</xdr:rowOff>
    </xdr:from>
    <xdr:to>
      <xdr:col>9</xdr:col>
      <xdr:colOff>579120</xdr:colOff>
      <xdr:row>17</xdr:row>
      <xdr:rowOff>167640</xdr:rowOff>
    </xdr:to>
    <xdr:cxnSp macro="">
      <xdr:nvCxnSpPr>
        <xdr:cNvPr id="30" name="Straight Arrow Connector 29"/>
        <xdr:cNvCxnSpPr/>
      </xdr:nvCxnSpPr>
      <xdr:spPr>
        <a:xfrm flipV="1">
          <a:off x="68961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17</xdr:row>
      <xdr:rowOff>15240</xdr:rowOff>
    </xdr:from>
    <xdr:to>
      <xdr:col>10</xdr:col>
      <xdr:colOff>571500</xdr:colOff>
      <xdr:row>17</xdr:row>
      <xdr:rowOff>167640</xdr:rowOff>
    </xdr:to>
    <xdr:cxnSp macro="">
      <xdr:nvCxnSpPr>
        <xdr:cNvPr id="31" name="Straight Arrow Connector 30"/>
        <xdr:cNvCxnSpPr/>
      </xdr:nvCxnSpPr>
      <xdr:spPr>
        <a:xfrm flipV="1">
          <a:off x="75590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17</xdr:row>
      <xdr:rowOff>30480</xdr:rowOff>
    </xdr:from>
    <xdr:to>
      <xdr:col>11</xdr:col>
      <xdr:colOff>518160</xdr:colOff>
      <xdr:row>17</xdr:row>
      <xdr:rowOff>182880</xdr:rowOff>
    </xdr:to>
    <xdr:cxnSp macro="">
      <xdr:nvCxnSpPr>
        <xdr:cNvPr id="32" name="Straight Arrow Connector 31"/>
        <xdr:cNvCxnSpPr/>
      </xdr:nvCxnSpPr>
      <xdr:spPr>
        <a:xfrm flipV="1">
          <a:off x="787146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17</xdr:row>
      <xdr:rowOff>22860</xdr:rowOff>
    </xdr:from>
    <xdr:to>
      <xdr:col>12</xdr:col>
      <xdr:colOff>518160</xdr:colOff>
      <xdr:row>17</xdr:row>
      <xdr:rowOff>175260</xdr:rowOff>
    </xdr:to>
    <xdr:cxnSp macro="">
      <xdr:nvCxnSpPr>
        <xdr:cNvPr id="33" name="Straight Arrow Connector 32"/>
        <xdr:cNvCxnSpPr/>
      </xdr:nvCxnSpPr>
      <xdr:spPr>
        <a:xfrm flipV="1">
          <a:off x="846582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17</xdr:row>
      <xdr:rowOff>22860</xdr:rowOff>
    </xdr:from>
    <xdr:to>
      <xdr:col>13</xdr:col>
      <xdr:colOff>525780</xdr:colOff>
      <xdr:row>17</xdr:row>
      <xdr:rowOff>175260</xdr:rowOff>
    </xdr:to>
    <xdr:cxnSp macro="">
      <xdr:nvCxnSpPr>
        <xdr:cNvPr id="34" name="Straight Arrow Connector 33"/>
        <xdr:cNvCxnSpPr/>
      </xdr:nvCxnSpPr>
      <xdr:spPr>
        <a:xfrm flipV="1">
          <a:off x="906780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17</xdr:row>
      <xdr:rowOff>15240</xdr:rowOff>
    </xdr:from>
    <xdr:to>
      <xdr:col>14</xdr:col>
      <xdr:colOff>518160</xdr:colOff>
      <xdr:row>17</xdr:row>
      <xdr:rowOff>167640</xdr:rowOff>
    </xdr:to>
    <xdr:cxnSp macro="">
      <xdr:nvCxnSpPr>
        <xdr:cNvPr id="35" name="Straight Arrow Connector 34"/>
        <xdr:cNvCxnSpPr/>
      </xdr:nvCxnSpPr>
      <xdr:spPr>
        <a:xfrm flipV="1">
          <a:off x="965454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46</xdr:row>
      <xdr:rowOff>15240</xdr:rowOff>
    </xdr:from>
    <xdr:to>
      <xdr:col>4</xdr:col>
      <xdr:colOff>525780</xdr:colOff>
      <xdr:row>46</xdr:row>
      <xdr:rowOff>167640</xdr:rowOff>
    </xdr:to>
    <xdr:cxnSp macro="">
      <xdr:nvCxnSpPr>
        <xdr:cNvPr id="38" name="Straight Arrow Connector 37"/>
        <xdr:cNvCxnSpPr/>
      </xdr:nvCxnSpPr>
      <xdr:spPr>
        <a:xfrm flipV="1">
          <a:off x="1144524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46</xdr:row>
      <xdr:rowOff>22860</xdr:rowOff>
    </xdr:from>
    <xdr:to>
      <xdr:col>5</xdr:col>
      <xdr:colOff>518160</xdr:colOff>
      <xdr:row>46</xdr:row>
      <xdr:rowOff>175260</xdr:rowOff>
    </xdr:to>
    <xdr:cxnSp macro="">
      <xdr:nvCxnSpPr>
        <xdr:cNvPr id="39" name="Straight Arrow Connector 38"/>
        <xdr:cNvCxnSpPr/>
      </xdr:nvCxnSpPr>
      <xdr:spPr>
        <a:xfrm flipV="1">
          <a:off x="1203198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46</xdr:row>
      <xdr:rowOff>22860</xdr:rowOff>
    </xdr:from>
    <xdr:to>
      <xdr:col>6</xdr:col>
      <xdr:colOff>525780</xdr:colOff>
      <xdr:row>46</xdr:row>
      <xdr:rowOff>175260</xdr:rowOff>
    </xdr:to>
    <xdr:cxnSp macro="">
      <xdr:nvCxnSpPr>
        <xdr:cNvPr id="40" name="Straight Arrow Connector 39"/>
        <xdr:cNvCxnSpPr/>
      </xdr:nvCxnSpPr>
      <xdr:spPr>
        <a:xfrm flipV="1">
          <a:off x="1263396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17</xdr:row>
      <xdr:rowOff>22860</xdr:rowOff>
    </xdr:from>
    <xdr:to>
      <xdr:col>15</xdr:col>
      <xdr:colOff>586740</xdr:colOff>
      <xdr:row>17</xdr:row>
      <xdr:rowOff>175260</xdr:rowOff>
    </xdr:to>
    <xdr:cxnSp macro="">
      <xdr:nvCxnSpPr>
        <xdr:cNvPr id="41" name="Straight Arrow Connector 40"/>
        <xdr:cNvCxnSpPr/>
      </xdr:nvCxnSpPr>
      <xdr:spPr>
        <a:xfrm flipV="1">
          <a:off x="1388364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17</xdr:row>
      <xdr:rowOff>38100</xdr:rowOff>
    </xdr:from>
    <xdr:to>
      <xdr:col>16</xdr:col>
      <xdr:colOff>594360</xdr:colOff>
      <xdr:row>17</xdr:row>
      <xdr:rowOff>190500</xdr:rowOff>
    </xdr:to>
    <xdr:cxnSp macro="">
      <xdr:nvCxnSpPr>
        <xdr:cNvPr id="42" name="Straight Arrow Connector 41"/>
        <xdr:cNvCxnSpPr/>
      </xdr:nvCxnSpPr>
      <xdr:spPr>
        <a:xfrm flipV="1">
          <a:off x="14561820" y="31470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17</xdr:row>
      <xdr:rowOff>15240</xdr:rowOff>
    </xdr:from>
    <xdr:to>
      <xdr:col>17</xdr:col>
      <xdr:colOff>594360</xdr:colOff>
      <xdr:row>17</xdr:row>
      <xdr:rowOff>167640</xdr:rowOff>
    </xdr:to>
    <xdr:cxnSp macro="">
      <xdr:nvCxnSpPr>
        <xdr:cNvPr id="43" name="Straight Arrow Connector 42"/>
        <xdr:cNvCxnSpPr/>
      </xdr:nvCxnSpPr>
      <xdr:spPr>
        <a:xfrm flipV="1">
          <a:off x="1523238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17</xdr:row>
      <xdr:rowOff>22860</xdr:rowOff>
    </xdr:from>
    <xdr:to>
      <xdr:col>18</xdr:col>
      <xdr:colOff>586740</xdr:colOff>
      <xdr:row>17</xdr:row>
      <xdr:rowOff>175260</xdr:rowOff>
    </xdr:to>
    <xdr:cxnSp macro="">
      <xdr:nvCxnSpPr>
        <xdr:cNvPr id="44" name="Straight Arrow Connector 43"/>
        <xdr:cNvCxnSpPr/>
      </xdr:nvCxnSpPr>
      <xdr:spPr>
        <a:xfrm flipV="1">
          <a:off x="15895320" y="31318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586740</xdr:colOff>
      <xdr:row>17</xdr:row>
      <xdr:rowOff>30480</xdr:rowOff>
    </xdr:from>
    <xdr:to>
      <xdr:col>19</xdr:col>
      <xdr:colOff>586740</xdr:colOff>
      <xdr:row>17</xdr:row>
      <xdr:rowOff>182880</xdr:rowOff>
    </xdr:to>
    <xdr:cxnSp macro="">
      <xdr:nvCxnSpPr>
        <xdr:cNvPr id="45" name="Straight Arrow Connector 44"/>
        <xdr:cNvCxnSpPr/>
      </xdr:nvCxnSpPr>
      <xdr:spPr>
        <a:xfrm flipV="1">
          <a:off x="16565880" y="31394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17</xdr:row>
      <xdr:rowOff>15240</xdr:rowOff>
    </xdr:from>
    <xdr:to>
      <xdr:col>20</xdr:col>
      <xdr:colOff>601980</xdr:colOff>
      <xdr:row>17</xdr:row>
      <xdr:rowOff>167640</xdr:rowOff>
    </xdr:to>
    <xdr:cxnSp macro="">
      <xdr:nvCxnSpPr>
        <xdr:cNvPr id="46" name="Straight Arrow Connector 45"/>
        <xdr:cNvCxnSpPr/>
      </xdr:nvCxnSpPr>
      <xdr:spPr>
        <a:xfrm flipV="1">
          <a:off x="17251680" y="31242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46</xdr:row>
      <xdr:rowOff>22860</xdr:rowOff>
    </xdr:from>
    <xdr:to>
      <xdr:col>8</xdr:col>
      <xdr:colOff>571500</xdr:colOff>
      <xdr:row>46</xdr:row>
      <xdr:rowOff>175260</xdr:rowOff>
    </xdr:to>
    <xdr:cxnSp macro="">
      <xdr:nvCxnSpPr>
        <xdr:cNvPr id="47" name="Straight Arrow Connector 46"/>
        <xdr:cNvCxnSpPr/>
      </xdr:nvCxnSpPr>
      <xdr:spPr>
        <a:xfrm flipV="1">
          <a:off x="48768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46</xdr:row>
      <xdr:rowOff>15240</xdr:rowOff>
    </xdr:from>
    <xdr:to>
      <xdr:col>9</xdr:col>
      <xdr:colOff>563880</xdr:colOff>
      <xdr:row>46</xdr:row>
      <xdr:rowOff>167640</xdr:rowOff>
    </xdr:to>
    <xdr:cxnSp macro="">
      <xdr:nvCxnSpPr>
        <xdr:cNvPr id="48" name="Straight Arrow Connector 47"/>
        <xdr:cNvCxnSpPr/>
      </xdr:nvCxnSpPr>
      <xdr:spPr>
        <a:xfrm flipV="1">
          <a:off x="553974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563880</xdr:colOff>
      <xdr:row>46</xdr:row>
      <xdr:rowOff>22860</xdr:rowOff>
    </xdr:from>
    <xdr:to>
      <xdr:col>10</xdr:col>
      <xdr:colOff>563880</xdr:colOff>
      <xdr:row>46</xdr:row>
      <xdr:rowOff>175260</xdr:rowOff>
    </xdr:to>
    <xdr:cxnSp macro="">
      <xdr:nvCxnSpPr>
        <xdr:cNvPr id="49" name="Straight Arrow Connector 48"/>
        <xdr:cNvCxnSpPr/>
      </xdr:nvCxnSpPr>
      <xdr:spPr>
        <a:xfrm flipV="1">
          <a:off x="62103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19</xdr:row>
      <xdr:rowOff>22860</xdr:rowOff>
    </xdr:from>
    <xdr:to>
      <xdr:col>4</xdr:col>
      <xdr:colOff>495300</xdr:colOff>
      <xdr:row>19</xdr:row>
      <xdr:rowOff>167640</xdr:rowOff>
    </xdr:to>
    <xdr:cxnSp macro="">
      <xdr:nvCxnSpPr>
        <xdr:cNvPr id="50" name="Straight Arrow Connector 49"/>
        <xdr:cNvCxnSpPr/>
      </xdr:nvCxnSpPr>
      <xdr:spPr>
        <a:xfrm>
          <a:off x="3680460" y="3543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</xdr:row>
      <xdr:rowOff>30480</xdr:rowOff>
    </xdr:from>
    <xdr:to>
      <xdr:col>5</xdr:col>
      <xdr:colOff>502920</xdr:colOff>
      <xdr:row>19</xdr:row>
      <xdr:rowOff>175260</xdr:rowOff>
    </xdr:to>
    <xdr:cxnSp macro="">
      <xdr:nvCxnSpPr>
        <xdr:cNvPr id="51" name="Straight Arrow Connector 50"/>
        <xdr:cNvCxnSpPr/>
      </xdr:nvCxnSpPr>
      <xdr:spPr>
        <a:xfrm>
          <a:off x="428244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19</xdr:row>
      <xdr:rowOff>38100</xdr:rowOff>
    </xdr:from>
    <xdr:to>
      <xdr:col>6</xdr:col>
      <xdr:colOff>579120</xdr:colOff>
      <xdr:row>19</xdr:row>
      <xdr:rowOff>182880</xdr:rowOff>
    </xdr:to>
    <xdr:cxnSp macro="">
      <xdr:nvCxnSpPr>
        <xdr:cNvPr id="52" name="Straight Arrow Connector 51"/>
        <xdr:cNvCxnSpPr/>
      </xdr:nvCxnSpPr>
      <xdr:spPr>
        <a:xfrm>
          <a:off x="48768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19</xdr:row>
      <xdr:rowOff>45720</xdr:rowOff>
    </xdr:from>
    <xdr:to>
      <xdr:col>7</xdr:col>
      <xdr:colOff>563880</xdr:colOff>
      <xdr:row>19</xdr:row>
      <xdr:rowOff>190500</xdr:rowOff>
    </xdr:to>
    <xdr:cxnSp macro="">
      <xdr:nvCxnSpPr>
        <xdr:cNvPr id="53" name="Straight Arrow Connector 52"/>
        <xdr:cNvCxnSpPr/>
      </xdr:nvCxnSpPr>
      <xdr:spPr>
        <a:xfrm>
          <a:off x="553212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19</xdr:row>
      <xdr:rowOff>30480</xdr:rowOff>
    </xdr:from>
    <xdr:to>
      <xdr:col>8</xdr:col>
      <xdr:colOff>556260</xdr:colOff>
      <xdr:row>19</xdr:row>
      <xdr:rowOff>175260</xdr:rowOff>
    </xdr:to>
    <xdr:cxnSp macro="">
      <xdr:nvCxnSpPr>
        <xdr:cNvPr id="54" name="Straight Arrow Connector 53"/>
        <xdr:cNvCxnSpPr/>
      </xdr:nvCxnSpPr>
      <xdr:spPr>
        <a:xfrm>
          <a:off x="61950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19</xdr:row>
      <xdr:rowOff>30480</xdr:rowOff>
    </xdr:from>
    <xdr:to>
      <xdr:col>11</xdr:col>
      <xdr:colOff>525780</xdr:colOff>
      <xdr:row>19</xdr:row>
      <xdr:rowOff>175260</xdr:rowOff>
    </xdr:to>
    <xdr:cxnSp macro="">
      <xdr:nvCxnSpPr>
        <xdr:cNvPr id="55" name="Straight Arrow Connector 54"/>
        <xdr:cNvCxnSpPr/>
      </xdr:nvCxnSpPr>
      <xdr:spPr>
        <a:xfrm>
          <a:off x="78714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19</xdr:row>
      <xdr:rowOff>22860</xdr:rowOff>
    </xdr:from>
    <xdr:to>
      <xdr:col>14</xdr:col>
      <xdr:colOff>533400</xdr:colOff>
      <xdr:row>19</xdr:row>
      <xdr:rowOff>167640</xdr:rowOff>
    </xdr:to>
    <xdr:cxnSp macro="">
      <xdr:nvCxnSpPr>
        <xdr:cNvPr id="56" name="Straight Arrow Connector 55"/>
        <xdr:cNvCxnSpPr/>
      </xdr:nvCxnSpPr>
      <xdr:spPr>
        <a:xfrm>
          <a:off x="9662160" y="3543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48</xdr:row>
      <xdr:rowOff>38100</xdr:rowOff>
    </xdr:from>
    <xdr:to>
      <xdr:col>5</xdr:col>
      <xdr:colOff>518160</xdr:colOff>
      <xdr:row>48</xdr:row>
      <xdr:rowOff>182880</xdr:rowOff>
    </xdr:to>
    <xdr:cxnSp macro="">
      <xdr:nvCxnSpPr>
        <xdr:cNvPr id="58" name="Straight Arrow Connector 57"/>
        <xdr:cNvCxnSpPr/>
      </xdr:nvCxnSpPr>
      <xdr:spPr>
        <a:xfrm>
          <a:off x="1202436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48</xdr:row>
      <xdr:rowOff>38100</xdr:rowOff>
    </xdr:from>
    <xdr:to>
      <xdr:col>7</xdr:col>
      <xdr:colOff>510540</xdr:colOff>
      <xdr:row>48</xdr:row>
      <xdr:rowOff>182880</xdr:rowOff>
    </xdr:to>
    <xdr:cxnSp macro="">
      <xdr:nvCxnSpPr>
        <xdr:cNvPr id="59" name="Straight Arrow Connector 58"/>
        <xdr:cNvCxnSpPr/>
      </xdr:nvCxnSpPr>
      <xdr:spPr>
        <a:xfrm>
          <a:off x="1320546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48</xdr:row>
      <xdr:rowOff>30480</xdr:rowOff>
    </xdr:from>
    <xdr:to>
      <xdr:col>6</xdr:col>
      <xdr:colOff>533400</xdr:colOff>
      <xdr:row>48</xdr:row>
      <xdr:rowOff>175260</xdr:rowOff>
    </xdr:to>
    <xdr:cxnSp macro="">
      <xdr:nvCxnSpPr>
        <xdr:cNvPr id="60" name="Straight Arrow Connector 59"/>
        <xdr:cNvCxnSpPr/>
      </xdr:nvCxnSpPr>
      <xdr:spPr>
        <a:xfrm>
          <a:off x="126339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19</xdr:row>
      <xdr:rowOff>38100</xdr:rowOff>
    </xdr:from>
    <xdr:to>
      <xdr:col>16</xdr:col>
      <xdr:colOff>609600</xdr:colOff>
      <xdr:row>19</xdr:row>
      <xdr:rowOff>182880</xdr:rowOff>
    </xdr:to>
    <xdr:cxnSp macro="">
      <xdr:nvCxnSpPr>
        <xdr:cNvPr id="61" name="Straight Arrow Connector 60"/>
        <xdr:cNvCxnSpPr/>
      </xdr:nvCxnSpPr>
      <xdr:spPr>
        <a:xfrm>
          <a:off x="1456944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19</xdr:row>
      <xdr:rowOff>30480</xdr:rowOff>
    </xdr:from>
    <xdr:to>
      <xdr:col>15</xdr:col>
      <xdr:colOff>601980</xdr:colOff>
      <xdr:row>19</xdr:row>
      <xdr:rowOff>175260</xdr:rowOff>
    </xdr:to>
    <xdr:cxnSp macro="">
      <xdr:nvCxnSpPr>
        <xdr:cNvPr id="62" name="Straight Arrow Connector 61"/>
        <xdr:cNvCxnSpPr/>
      </xdr:nvCxnSpPr>
      <xdr:spPr>
        <a:xfrm>
          <a:off x="13891260" y="3550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19</xdr:row>
      <xdr:rowOff>38100</xdr:rowOff>
    </xdr:from>
    <xdr:to>
      <xdr:col>17</xdr:col>
      <xdr:colOff>601980</xdr:colOff>
      <xdr:row>19</xdr:row>
      <xdr:rowOff>182880</xdr:rowOff>
    </xdr:to>
    <xdr:cxnSp macro="">
      <xdr:nvCxnSpPr>
        <xdr:cNvPr id="63" name="Straight Arrow Connector 62"/>
        <xdr:cNvCxnSpPr/>
      </xdr:nvCxnSpPr>
      <xdr:spPr>
        <a:xfrm>
          <a:off x="15232380" y="3558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19</xdr:row>
      <xdr:rowOff>22860</xdr:rowOff>
    </xdr:from>
    <xdr:to>
      <xdr:col>18</xdr:col>
      <xdr:colOff>594360</xdr:colOff>
      <xdr:row>19</xdr:row>
      <xdr:rowOff>167640</xdr:rowOff>
    </xdr:to>
    <xdr:cxnSp macro="">
      <xdr:nvCxnSpPr>
        <xdr:cNvPr id="64" name="Straight Arrow Connector 63"/>
        <xdr:cNvCxnSpPr/>
      </xdr:nvCxnSpPr>
      <xdr:spPr>
        <a:xfrm>
          <a:off x="1367028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19</xdr:row>
      <xdr:rowOff>45720</xdr:rowOff>
    </xdr:from>
    <xdr:to>
      <xdr:col>20</xdr:col>
      <xdr:colOff>601980</xdr:colOff>
      <xdr:row>19</xdr:row>
      <xdr:rowOff>190500</xdr:rowOff>
    </xdr:to>
    <xdr:cxnSp macro="">
      <xdr:nvCxnSpPr>
        <xdr:cNvPr id="65" name="Straight Arrow Connector 64"/>
        <xdr:cNvCxnSpPr/>
      </xdr:nvCxnSpPr>
      <xdr:spPr>
        <a:xfrm>
          <a:off x="17244060" y="3566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22</xdr:row>
      <xdr:rowOff>30480</xdr:rowOff>
    </xdr:from>
    <xdr:to>
      <xdr:col>3</xdr:col>
      <xdr:colOff>556260</xdr:colOff>
      <xdr:row>22</xdr:row>
      <xdr:rowOff>175260</xdr:rowOff>
    </xdr:to>
    <xdr:cxnSp macro="">
      <xdr:nvCxnSpPr>
        <xdr:cNvPr id="66" name="Straight Arrow Connector 65"/>
        <xdr:cNvCxnSpPr/>
      </xdr:nvCxnSpPr>
      <xdr:spPr>
        <a:xfrm>
          <a:off x="314706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22</xdr:row>
      <xdr:rowOff>30480</xdr:rowOff>
    </xdr:from>
    <xdr:to>
      <xdr:col>5</xdr:col>
      <xdr:colOff>548640</xdr:colOff>
      <xdr:row>22</xdr:row>
      <xdr:rowOff>175260</xdr:rowOff>
    </xdr:to>
    <xdr:cxnSp macro="">
      <xdr:nvCxnSpPr>
        <xdr:cNvPr id="67" name="Straight Arrow Connector 66"/>
        <xdr:cNvCxnSpPr/>
      </xdr:nvCxnSpPr>
      <xdr:spPr>
        <a:xfrm>
          <a:off x="432816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22</xdr:row>
      <xdr:rowOff>30480</xdr:rowOff>
    </xdr:from>
    <xdr:to>
      <xdr:col>6</xdr:col>
      <xdr:colOff>594360</xdr:colOff>
      <xdr:row>22</xdr:row>
      <xdr:rowOff>175260</xdr:rowOff>
    </xdr:to>
    <xdr:cxnSp macro="">
      <xdr:nvCxnSpPr>
        <xdr:cNvPr id="69" name="Straight Arrow Connector 68"/>
        <xdr:cNvCxnSpPr/>
      </xdr:nvCxnSpPr>
      <xdr:spPr>
        <a:xfrm>
          <a:off x="48920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22</xdr:row>
      <xdr:rowOff>30480</xdr:rowOff>
    </xdr:from>
    <xdr:to>
      <xdr:col>7</xdr:col>
      <xdr:colOff>601980</xdr:colOff>
      <xdr:row>22</xdr:row>
      <xdr:rowOff>175260</xdr:rowOff>
    </xdr:to>
    <xdr:cxnSp macro="">
      <xdr:nvCxnSpPr>
        <xdr:cNvPr id="70" name="Straight Arrow Connector 69"/>
        <xdr:cNvCxnSpPr/>
      </xdr:nvCxnSpPr>
      <xdr:spPr>
        <a:xfrm>
          <a:off x="55702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22</xdr:row>
      <xdr:rowOff>30480</xdr:rowOff>
    </xdr:from>
    <xdr:to>
      <xdr:col>9</xdr:col>
      <xdr:colOff>601980</xdr:colOff>
      <xdr:row>22</xdr:row>
      <xdr:rowOff>175260</xdr:rowOff>
    </xdr:to>
    <xdr:cxnSp macro="">
      <xdr:nvCxnSpPr>
        <xdr:cNvPr id="71" name="Straight Arrow Connector 70"/>
        <xdr:cNvCxnSpPr/>
      </xdr:nvCxnSpPr>
      <xdr:spPr>
        <a:xfrm>
          <a:off x="69113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22</xdr:row>
      <xdr:rowOff>38100</xdr:rowOff>
    </xdr:from>
    <xdr:to>
      <xdr:col>10</xdr:col>
      <xdr:colOff>617220</xdr:colOff>
      <xdr:row>22</xdr:row>
      <xdr:rowOff>182880</xdr:rowOff>
    </xdr:to>
    <xdr:cxnSp macro="">
      <xdr:nvCxnSpPr>
        <xdr:cNvPr id="72" name="Straight Arrow Connector 71"/>
        <xdr:cNvCxnSpPr/>
      </xdr:nvCxnSpPr>
      <xdr:spPr>
        <a:xfrm>
          <a:off x="75971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22</xdr:row>
      <xdr:rowOff>30480</xdr:rowOff>
    </xdr:from>
    <xdr:to>
      <xdr:col>11</xdr:col>
      <xdr:colOff>548640</xdr:colOff>
      <xdr:row>22</xdr:row>
      <xdr:rowOff>175260</xdr:rowOff>
    </xdr:to>
    <xdr:cxnSp macro="">
      <xdr:nvCxnSpPr>
        <xdr:cNvPr id="73" name="Straight Arrow Connector 72"/>
        <xdr:cNvCxnSpPr/>
      </xdr:nvCxnSpPr>
      <xdr:spPr>
        <a:xfrm>
          <a:off x="789432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22</xdr:row>
      <xdr:rowOff>30480</xdr:rowOff>
    </xdr:from>
    <xdr:to>
      <xdr:col>12</xdr:col>
      <xdr:colOff>548640</xdr:colOff>
      <xdr:row>22</xdr:row>
      <xdr:rowOff>175260</xdr:rowOff>
    </xdr:to>
    <xdr:cxnSp macro="">
      <xdr:nvCxnSpPr>
        <xdr:cNvPr id="74" name="Straight Arrow Connector 73"/>
        <xdr:cNvCxnSpPr/>
      </xdr:nvCxnSpPr>
      <xdr:spPr>
        <a:xfrm>
          <a:off x="848868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22</xdr:row>
      <xdr:rowOff>30480</xdr:rowOff>
    </xdr:from>
    <xdr:to>
      <xdr:col>13</xdr:col>
      <xdr:colOff>548640</xdr:colOff>
      <xdr:row>22</xdr:row>
      <xdr:rowOff>175260</xdr:rowOff>
    </xdr:to>
    <xdr:cxnSp macro="">
      <xdr:nvCxnSpPr>
        <xdr:cNvPr id="75" name="Straight Arrow Connector 74"/>
        <xdr:cNvCxnSpPr/>
      </xdr:nvCxnSpPr>
      <xdr:spPr>
        <a:xfrm>
          <a:off x="9083040" y="4168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22</xdr:row>
      <xdr:rowOff>22860</xdr:rowOff>
    </xdr:from>
    <xdr:to>
      <xdr:col>14</xdr:col>
      <xdr:colOff>548640</xdr:colOff>
      <xdr:row>22</xdr:row>
      <xdr:rowOff>167640</xdr:rowOff>
    </xdr:to>
    <xdr:cxnSp macro="">
      <xdr:nvCxnSpPr>
        <xdr:cNvPr id="76" name="Straight Arrow Connector 75"/>
        <xdr:cNvCxnSpPr/>
      </xdr:nvCxnSpPr>
      <xdr:spPr>
        <a:xfrm>
          <a:off x="9677400" y="41605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51</xdr:row>
      <xdr:rowOff>38100</xdr:rowOff>
    </xdr:from>
    <xdr:to>
      <xdr:col>5</xdr:col>
      <xdr:colOff>556260</xdr:colOff>
      <xdr:row>51</xdr:row>
      <xdr:rowOff>182880</xdr:rowOff>
    </xdr:to>
    <xdr:cxnSp macro="">
      <xdr:nvCxnSpPr>
        <xdr:cNvPr id="78" name="Straight Arrow Connector 77"/>
        <xdr:cNvCxnSpPr/>
      </xdr:nvCxnSpPr>
      <xdr:spPr>
        <a:xfrm>
          <a:off x="1206246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601980</xdr:colOff>
      <xdr:row>22</xdr:row>
      <xdr:rowOff>45720</xdr:rowOff>
    </xdr:from>
    <xdr:to>
      <xdr:col>15</xdr:col>
      <xdr:colOff>609600</xdr:colOff>
      <xdr:row>22</xdr:row>
      <xdr:rowOff>190500</xdr:rowOff>
    </xdr:to>
    <xdr:cxnSp macro="">
      <xdr:nvCxnSpPr>
        <xdr:cNvPr id="79" name="Straight Arrow Connector 78"/>
        <xdr:cNvCxnSpPr/>
      </xdr:nvCxnSpPr>
      <xdr:spPr>
        <a:xfrm>
          <a:off x="13898880" y="4183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22</xdr:row>
      <xdr:rowOff>38100</xdr:rowOff>
    </xdr:from>
    <xdr:to>
      <xdr:col>16</xdr:col>
      <xdr:colOff>617220</xdr:colOff>
      <xdr:row>22</xdr:row>
      <xdr:rowOff>182880</xdr:rowOff>
    </xdr:to>
    <xdr:cxnSp macro="">
      <xdr:nvCxnSpPr>
        <xdr:cNvPr id="80" name="Straight Arrow Connector 79"/>
        <xdr:cNvCxnSpPr/>
      </xdr:nvCxnSpPr>
      <xdr:spPr>
        <a:xfrm>
          <a:off x="1457706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22</xdr:row>
      <xdr:rowOff>22860</xdr:rowOff>
    </xdr:from>
    <xdr:to>
      <xdr:col>17</xdr:col>
      <xdr:colOff>624840</xdr:colOff>
      <xdr:row>22</xdr:row>
      <xdr:rowOff>167640</xdr:rowOff>
    </xdr:to>
    <xdr:cxnSp macro="">
      <xdr:nvCxnSpPr>
        <xdr:cNvPr id="81" name="Straight Arrow Connector 80"/>
        <xdr:cNvCxnSpPr/>
      </xdr:nvCxnSpPr>
      <xdr:spPr>
        <a:xfrm>
          <a:off x="15255240" y="41605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22</xdr:row>
      <xdr:rowOff>38100</xdr:rowOff>
    </xdr:from>
    <xdr:to>
      <xdr:col>18</xdr:col>
      <xdr:colOff>617220</xdr:colOff>
      <xdr:row>22</xdr:row>
      <xdr:rowOff>182880</xdr:rowOff>
    </xdr:to>
    <xdr:cxnSp macro="">
      <xdr:nvCxnSpPr>
        <xdr:cNvPr id="82" name="Straight Arrow Connector 81"/>
        <xdr:cNvCxnSpPr/>
      </xdr:nvCxnSpPr>
      <xdr:spPr>
        <a:xfrm>
          <a:off x="1591818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22</xdr:row>
      <xdr:rowOff>38100</xdr:rowOff>
    </xdr:from>
    <xdr:to>
      <xdr:col>19</xdr:col>
      <xdr:colOff>617220</xdr:colOff>
      <xdr:row>22</xdr:row>
      <xdr:rowOff>182880</xdr:rowOff>
    </xdr:to>
    <xdr:cxnSp macro="">
      <xdr:nvCxnSpPr>
        <xdr:cNvPr id="83" name="Straight Arrow Connector 82"/>
        <xdr:cNvCxnSpPr/>
      </xdr:nvCxnSpPr>
      <xdr:spPr>
        <a:xfrm>
          <a:off x="1658874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22</xdr:row>
      <xdr:rowOff>38100</xdr:rowOff>
    </xdr:from>
    <xdr:to>
      <xdr:col>20</xdr:col>
      <xdr:colOff>617220</xdr:colOff>
      <xdr:row>22</xdr:row>
      <xdr:rowOff>182880</xdr:rowOff>
    </xdr:to>
    <xdr:cxnSp macro="">
      <xdr:nvCxnSpPr>
        <xdr:cNvPr id="84" name="Straight Arrow Connector 83"/>
        <xdr:cNvCxnSpPr/>
      </xdr:nvCxnSpPr>
      <xdr:spPr>
        <a:xfrm>
          <a:off x="17259300" y="4175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100" name="Straight Arrow Connector 99"/>
        <xdr:cNvCxnSpPr/>
      </xdr:nvCxnSpPr>
      <xdr:spPr>
        <a:xfrm>
          <a:off x="417576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101" name="Straight Arrow Connector 100"/>
        <xdr:cNvCxnSpPr/>
      </xdr:nvCxnSpPr>
      <xdr:spPr>
        <a:xfrm>
          <a:off x="4785360" y="5547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102" name="Straight Arrow Connector 101"/>
        <xdr:cNvCxnSpPr/>
      </xdr:nvCxnSpPr>
      <xdr:spPr>
        <a:xfrm>
          <a:off x="48768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103" name="Straight Arrow Connector 102"/>
        <xdr:cNvCxnSpPr/>
      </xdr:nvCxnSpPr>
      <xdr:spPr>
        <a:xfrm>
          <a:off x="5547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104" name="Straight Arrow Connector 103"/>
        <xdr:cNvCxnSpPr/>
      </xdr:nvCxnSpPr>
      <xdr:spPr>
        <a:xfrm>
          <a:off x="623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105" name="Straight Arrow Connector 104"/>
        <xdr:cNvCxnSpPr/>
      </xdr:nvCxnSpPr>
      <xdr:spPr>
        <a:xfrm>
          <a:off x="69037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106" name="Straight Arrow Connector 105"/>
        <xdr:cNvCxnSpPr/>
      </xdr:nvCxnSpPr>
      <xdr:spPr>
        <a:xfrm>
          <a:off x="833628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107" name="Straight Arrow Connector 106"/>
        <xdr:cNvCxnSpPr/>
      </xdr:nvCxnSpPr>
      <xdr:spPr>
        <a:xfrm>
          <a:off x="1012698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43</xdr:row>
      <xdr:rowOff>38100</xdr:rowOff>
    </xdr:from>
    <xdr:to>
      <xdr:col>6</xdr:col>
      <xdr:colOff>541020</xdr:colOff>
      <xdr:row>43</xdr:row>
      <xdr:rowOff>182880</xdr:rowOff>
    </xdr:to>
    <xdr:cxnSp macro="">
      <xdr:nvCxnSpPr>
        <xdr:cNvPr id="108" name="Straight Arrow Connector 107"/>
        <xdr:cNvCxnSpPr/>
      </xdr:nvCxnSpPr>
      <xdr:spPr>
        <a:xfrm>
          <a:off x="1310640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43</xdr:row>
      <xdr:rowOff>30480</xdr:rowOff>
    </xdr:from>
    <xdr:to>
      <xdr:col>7</xdr:col>
      <xdr:colOff>525780</xdr:colOff>
      <xdr:row>43</xdr:row>
      <xdr:rowOff>175260</xdr:rowOff>
    </xdr:to>
    <xdr:cxnSp macro="">
      <xdr:nvCxnSpPr>
        <xdr:cNvPr id="109" name="Straight Arrow Connector 108"/>
        <xdr:cNvCxnSpPr/>
      </xdr:nvCxnSpPr>
      <xdr:spPr>
        <a:xfrm>
          <a:off x="13685520" y="55626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14</xdr:row>
      <xdr:rowOff>38100</xdr:rowOff>
    </xdr:from>
    <xdr:to>
      <xdr:col>15</xdr:col>
      <xdr:colOff>617220</xdr:colOff>
      <xdr:row>14</xdr:row>
      <xdr:rowOff>182880</xdr:rowOff>
    </xdr:to>
    <xdr:cxnSp macro="">
      <xdr:nvCxnSpPr>
        <xdr:cNvPr id="110" name="Straight Arrow Connector 109"/>
        <xdr:cNvCxnSpPr/>
      </xdr:nvCxnSpPr>
      <xdr:spPr>
        <a:xfrm>
          <a:off x="14371320" y="55702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14</xdr:row>
      <xdr:rowOff>45720</xdr:rowOff>
    </xdr:from>
    <xdr:to>
      <xdr:col>16</xdr:col>
      <xdr:colOff>601980</xdr:colOff>
      <xdr:row>14</xdr:row>
      <xdr:rowOff>190500</xdr:rowOff>
    </xdr:to>
    <xdr:cxnSp macro="">
      <xdr:nvCxnSpPr>
        <xdr:cNvPr id="111" name="Straight Arrow Connector 110"/>
        <xdr:cNvCxnSpPr/>
      </xdr:nvCxnSpPr>
      <xdr:spPr>
        <a:xfrm>
          <a:off x="15026640" y="55778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14</xdr:row>
      <xdr:rowOff>22860</xdr:rowOff>
    </xdr:from>
    <xdr:to>
      <xdr:col>17</xdr:col>
      <xdr:colOff>594360</xdr:colOff>
      <xdr:row>14</xdr:row>
      <xdr:rowOff>167640</xdr:rowOff>
    </xdr:to>
    <xdr:cxnSp macro="">
      <xdr:nvCxnSpPr>
        <xdr:cNvPr id="112" name="Straight Arrow Connector 111"/>
        <xdr:cNvCxnSpPr/>
      </xdr:nvCxnSpPr>
      <xdr:spPr>
        <a:xfrm>
          <a:off x="1568958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617220</xdr:colOff>
      <xdr:row>14</xdr:row>
      <xdr:rowOff>22860</xdr:rowOff>
    </xdr:from>
    <xdr:to>
      <xdr:col>18</xdr:col>
      <xdr:colOff>624840</xdr:colOff>
      <xdr:row>14</xdr:row>
      <xdr:rowOff>167640</xdr:rowOff>
    </xdr:to>
    <xdr:cxnSp macro="">
      <xdr:nvCxnSpPr>
        <xdr:cNvPr id="113" name="Straight Arrow Connector 112"/>
        <xdr:cNvCxnSpPr/>
      </xdr:nvCxnSpPr>
      <xdr:spPr>
        <a:xfrm>
          <a:off x="1639062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14</xdr:row>
      <xdr:rowOff>22860</xdr:rowOff>
    </xdr:from>
    <xdr:to>
      <xdr:col>20</xdr:col>
      <xdr:colOff>609600</xdr:colOff>
      <xdr:row>14</xdr:row>
      <xdr:rowOff>167640</xdr:rowOff>
    </xdr:to>
    <xdr:cxnSp macro="">
      <xdr:nvCxnSpPr>
        <xdr:cNvPr id="114" name="Straight Arrow Connector 113"/>
        <xdr:cNvCxnSpPr/>
      </xdr:nvCxnSpPr>
      <xdr:spPr>
        <a:xfrm>
          <a:off x="17716500" y="5554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41</xdr:row>
      <xdr:rowOff>38100</xdr:rowOff>
    </xdr:from>
    <xdr:to>
      <xdr:col>2</xdr:col>
      <xdr:colOff>525780</xdr:colOff>
      <xdr:row>41</xdr:row>
      <xdr:rowOff>182880</xdr:rowOff>
    </xdr:to>
    <xdr:cxnSp macro="">
      <xdr:nvCxnSpPr>
        <xdr:cNvPr id="115" name="Straight Arrow Connector 114"/>
        <xdr:cNvCxnSpPr/>
      </xdr:nvCxnSpPr>
      <xdr:spPr>
        <a:xfrm>
          <a:off x="10401300" y="2392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45720</xdr:rowOff>
    </xdr:from>
    <xdr:to>
      <xdr:col>3</xdr:col>
      <xdr:colOff>541020</xdr:colOff>
      <xdr:row>41</xdr:row>
      <xdr:rowOff>190500</xdr:rowOff>
    </xdr:to>
    <xdr:cxnSp macro="">
      <xdr:nvCxnSpPr>
        <xdr:cNvPr id="116" name="Straight Arrow Connector 115"/>
        <xdr:cNvCxnSpPr/>
      </xdr:nvCxnSpPr>
      <xdr:spPr>
        <a:xfrm>
          <a:off x="11010900" y="2400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46</xdr:row>
      <xdr:rowOff>30480</xdr:rowOff>
    </xdr:from>
    <xdr:to>
      <xdr:col>2</xdr:col>
      <xdr:colOff>525780</xdr:colOff>
      <xdr:row>46</xdr:row>
      <xdr:rowOff>182880</xdr:rowOff>
    </xdr:to>
    <xdr:cxnSp macro="">
      <xdr:nvCxnSpPr>
        <xdr:cNvPr id="117" name="Straight Arrow Connector 116"/>
        <xdr:cNvCxnSpPr/>
      </xdr:nvCxnSpPr>
      <xdr:spPr>
        <a:xfrm flipV="1">
          <a:off x="1040892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46</xdr:row>
      <xdr:rowOff>30480</xdr:rowOff>
    </xdr:from>
    <xdr:to>
      <xdr:col>3</xdr:col>
      <xdr:colOff>525780</xdr:colOff>
      <xdr:row>46</xdr:row>
      <xdr:rowOff>182880</xdr:rowOff>
    </xdr:to>
    <xdr:cxnSp macro="">
      <xdr:nvCxnSpPr>
        <xdr:cNvPr id="118" name="Straight Arrow Connector 117"/>
        <xdr:cNvCxnSpPr/>
      </xdr:nvCxnSpPr>
      <xdr:spPr>
        <a:xfrm flipV="1">
          <a:off x="1100328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48</xdr:row>
      <xdr:rowOff>38100</xdr:rowOff>
    </xdr:from>
    <xdr:to>
      <xdr:col>3</xdr:col>
      <xdr:colOff>541020</xdr:colOff>
      <xdr:row>48</xdr:row>
      <xdr:rowOff>182880</xdr:rowOff>
    </xdr:to>
    <xdr:cxnSp macro="">
      <xdr:nvCxnSpPr>
        <xdr:cNvPr id="119" name="Straight Arrow Connector 118"/>
        <xdr:cNvCxnSpPr/>
      </xdr:nvCxnSpPr>
      <xdr:spPr>
        <a:xfrm>
          <a:off x="110109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51</xdr:row>
      <xdr:rowOff>38100</xdr:rowOff>
    </xdr:from>
    <xdr:to>
      <xdr:col>3</xdr:col>
      <xdr:colOff>541020</xdr:colOff>
      <xdr:row>51</xdr:row>
      <xdr:rowOff>182880</xdr:rowOff>
    </xdr:to>
    <xdr:cxnSp macro="">
      <xdr:nvCxnSpPr>
        <xdr:cNvPr id="120" name="Straight Arrow Connector 119"/>
        <xdr:cNvCxnSpPr/>
      </xdr:nvCxnSpPr>
      <xdr:spPr>
        <a:xfrm>
          <a:off x="1101090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12</xdr:row>
      <xdr:rowOff>38100</xdr:rowOff>
    </xdr:from>
    <xdr:to>
      <xdr:col>15</xdr:col>
      <xdr:colOff>594360</xdr:colOff>
      <xdr:row>12</xdr:row>
      <xdr:rowOff>182880</xdr:rowOff>
    </xdr:to>
    <xdr:cxnSp macro="">
      <xdr:nvCxnSpPr>
        <xdr:cNvPr id="2" name="Straight Arrow Connector 1"/>
        <xdr:cNvCxnSpPr/>
      </xdr:nvCxnSpPr>
      <xdr:spPr>
        <a:xfrm>
          <a:off x="10698480" y="2392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12</xdr:row>
      <xdr:rowOff>53340</xdr:rowOff>
    </xdr:from>
    <xdr:to>
      <xdr:col>16</xdr:col>
      <xdr:colOff>586740</xdr:colOff>
      <xdr:row>12</xdr:row>
      <xdr:rowOff>198120</xdr:rowOff>
    </xdr:to>
    <xdr:cxnSp macro="">
      <xdr:nvCxnSpPr>
        <xdr:cNvPr id="3" name="Straight Arrow Connector 2"/>
        <xdr:cNvCxnSpPr/>
      </xdr:nvCxnSpPr>
      <xdr:spPr>
        <a:xfrm>
          <a:off x="11361420" y="2407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4" name="Straight Arrow Connector 3"/>
        <xdr:cNvCxnSpPr/>
      </xdr:nvCxnSpPr>
      <xdr:spPr>
        <a:xfrm>
          <a:off x="36957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>
          <a:off x="4312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6" name="Straight Arrow Connector 5"/>
        <xdr:cNvCxnSpPr/>
      </xdr:nvCxnSpPr>
      <xdr:spPr>
        <a:xfrm>
          <a:off x="49530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7" name="Straight Arrow Connector 6"/>
        <xdr:cNvCxnSpPr/>
      </xdr:nvCxnSpPr>
      <xdr:spPr>
        <a:xfrm>
          <a:off x="56083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8" name="Straight Arrow Connector 7"/>
        <xdr:cNvCxnSpPr/>
      </xdr:nvCxnSpPr>
      <xdr:spPr>
        <a:xfrm>
          <a:off x="62788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9" name="Straight Arrow Connector 8"/>
        <xdr:cNvCxnSpPr/>
      </xdr:nvCxnSpPr>
      <xdr:spPr>
        <a:xfrm>
          <a:off x="69494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10" name="Straight Arrow Connector 9"/>
        <xdr:cNvCxnSpPr/>
      </xdr:nvCxnSpPr>
      <xdr:spPr>
        <a:xfrm>
          <a:off x="82448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11" name="Straight Arrow Connector 10"/>
        <xdr:cNvCxnSpPr/>
      </xdr:nvCxnSpPr>
      <xdr:spPr>
        <a:xfrm>
          <a:off x="1002792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42</xdr:row>
      <xdr:rowOff>45720</xdr:rowOff>
    </xdr:from>
    <xdr:to>
      <xdr:col>6</xdr:col>
      <xdr:colOff>533400</xdr:colOff>
      <xdr:row>42</xdr:row>
      <xdr:rowOff>190500</xdr:rowOff>
    </xdr:to>
    <xdr:cxnSp macro="">
      <xdr:nvCxnSpPr>
        <xdr:cNvPr id="12" name="Straight Arrow Connector 11"/>
        <xdr:cNvCxnSpPr/>
      </xdr:nvCxnSpPr>
      <xdr:spPr>
        <a:xfrm>
          <a:off x="4907280" y="85267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42</xdr:row>
      <xdr:rowOff>38100</xdr:rowOff>
    </xdr:from>
    <xdr:to>
      <xdr:col>7</xdr:col>
      <xdr:colOff>525780</xdr:colOff>
      <xdr:row>42</xdr:row>
      <xdr:rowOff>182880</xdr:rowOff>
    </xdr:to>
    <xdr:cxnSp macro="">
      <xdr:nvCxnSpPr>
        <xdr:cNvPr id="13" name="Straight Arrow Connector 12"/>
        <xdr:cNvCxnSpPr/>
      </xdr:nvCxnSpPr>
      <xdr:spPr>
        <a:xfrm>
          <a:off x="5570220" y="8519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13</xdr:row>
      <xdr:rowOff>30480</xdr:rowOff>
    </xdr:from>
    <xdr:to>
      <xdr:col>15</xdr:col>
      <xdr:colOff>601980</xdr:colOff>
      <xdr:row>13</xdr:row>
      <xdr:rowOff>175260</xdr:rowOff>
    </xdr:to>
    <xdr:cxnSp macro="">
      <xdr:nvCxnSpPr>
        <xdr:cNvPr id="14" name="Straight Arrow Connector 13"/>
        <xdr:cNvCxnSpPr/>
      </xdr:nvCxnSpPr>
      <xdr:spPr>
        <a:xfrm>
          <a:off x="107061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13</xdr:row>
      <xdr:rowOff>38100</xdr:rowOff>
    </xdr:from>
    <xdr:to>
      <xdr:col>16</xdr:col>
      <xdr:colOff>601980</xdr:colOff>
      <xdr:row>13</xdr:row>
      <xdr:rowOff>182880</xdr:rowOff>
    </xdr:to>
    <xdr:cxnSp macro="">
      <xdr:nvCxnSpPr>
        <xdr:cNvPr id="15" name="Straight Arrow Connector 14"/>
        <xdr:cNvCxnSpPr/>
      </xdr:nvCxnSpPr>
      <xdr:spPr>
        <a:xfrm>
          <a:off x="113766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13</xdr:row>
      <xdr:rowOff>38100</xdr:rowOff>
    </xdr:from>
    <xdr:to>
      <xdr:col>17</xdr:col>
      <xdr:colOff>579120</xdr:colOff>
      <xdr:row>13</xdr:row>
      <xdr:rowOff>182880</xdr:rowOff>
    </xdr:to>
    <xdr:cxnSp macro="">
      <xdr:nvCxnSpPr>
        <xdr:cNvPr id="16" name="Straight Arrow Connector 15"/>
        <xdr:cNvCxnSpPr/>
      </xdr:nvCxnSpPr>
      <xdr:spPr>
        <a:xfrm>
          <a:off x="120243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13</xdr:row>
      <xdr:rowOff>45720</xdr:rowOff>
    </xdr:from>
    <xdr:to>
      <xdr:col>18</xdr:col>
      <xdr:colOff>579120</xdr:colOff>
      <xdr:row>13</xdr:row>
      <xdr:rowOff>190500</xdr:rowOff>
    </xdr:to>
    <xdr:cxnSp macro="">
      <xdr:nvCxnSpPr>
        <xdr:cNvPr id="17" name="Straight Arrow Connector 16"/>
        <xdr:cNvCxnSpPr/>
      </xdr:nvCxnSpPr>
      <xdr:spPr>
        <a:xfrm>
          <a:off x="12694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13</xdr:row>
      <xdr:rowOff>30480</xdr:rowOff>
    </xdr:from>
    <xdr:to>
      <xdr:col>20</xdr:col>
      <xdr:colOff>579120</xdr:colOff>
      <xdr:row>13</xdr:row>
      <xdr:rowOff>175260</xdr:rowOff>
    </xdr:to>
    <xdr:cxnSp macro="">
      <xdr:nvCxnSpPr>
        <xdr:cNvPr id="18" name="Straight Arrow Connector 17"/>
        <xdr:cNvCxnSpPr/>
      </xdr:nvCxnSpPr>
      <xdr:spPr>
        <a:xfrm>
          <a:off x="1403604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17</xdr:row>
      <xdr:rowOff>30480</xdr:rowOff>
    </xdr:from>
    <xdr:to>
      <xdr:col>3</xdr:col>
      <xdr:colOff>518160</xdr:colOff>
      <xdr:row>17</xdr:row>
      <xdr:rowOff>182880</xdr:rowOff>
    </xdr:to>
    <xdr:cxnSp macro="">
      <xdr:nvCxnSpPr>
        <xdr:cNvPr id="19" name="Straight Arrow Connector 18"/>
        <xdr:cNvCxnSpPr/>
      </xdr:nvCxnSpPr>
      <xdr:spPr>
        <a:xfrm flipV="1">
          <a:off x="311658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17</xdr:row>
      <xdr:rowOff>15240</xdr:rowOff>
    </xdr:from>
    <xdr:to>
      <xdr:col>5</xdr:col>
      <xdr:colOff>518160</xdr:colOff>
      <xdr:row>17</xdr:row>
      <xdr:rowOff>167640</xdr:rowOff>
    </xdr:to>
    <xdr:cxnSp macro="">
      <xdr:nvCxnSpPr>
        <xdr:cNvPr id="20" name="Straight Arrow Connector 19"/>
        <xdr:cNvCxnSpPr/>
      </xdr:nvCxnSpPr>
      <xdr:spPr>
        <a:xfrm flipV="1">
          <a:off x="4305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17</xdr:row>
      <xdr:rowOff>38100</xdr:rowOff>
    </xdr:from>
    <xdr:to>
      <xdr:col>6</xdr:col>
      <xdr:colOff>571500</xdr:colOff>
      <xdr:row>17</xdr:row>
      <xdr:rowOff>190500</xdr:rowOff>
    </xdr:to>
    <xdr:cxnSp macro="">
      <xdr:nvCxnSpPr>
        <xdr:cNvPr id="21" name="Straight Arrow Connector 20"/>
        <xdr:cNvCxnSpPr/>
      </xdr:nvCxnSpPr>
      <xdr:spPr>
        <a:xfrm flipV="1">
          <a:off x="495300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17</xdr:row>
      <xdr:rowOff>30480</xdr:rowOff>
    </xdr:from>
    <xdr:to>
      <xdr:col>7</xdr:col>
      <xdr:colOff>563880</xdr:colOff>
      <xdr:row>17</xdr:row>
      <xdr:rowOff>182880</xdr:rowOff>
    </xdr:to>
    <xdr:cxnSp macro="">
      <xdr:nvCxnSpPr>
        <xdr:cNvPr id="22" name="Straight Arrow Connector 21"/>
        <xdr:cNvCxnSpPr/>
      </xdr:nvCxnSpPr>
      <xdr:spPr>
        <a:xfrm flipV="1">
          <a:off x="561594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17</xdr:row>
      <xdr:rowOff>15240</xdr:rowOff>
    </xdr:from>
    <xdr:to>
      <xdr:col>9</xdr:col>
      <xdr:colOff>579120</xdr:colOff>
      <xdr:row>17</xdr:row>
      <xdr:rowOff>167640</xdr:rowOff>
    </xdr:to>
    <xdr:cxnSp macro="">
      <xdr:nvCxnSpPr>
        <xdr:cNvPr id="23" name="Straight Arrow Connector 22"/>
        <xdr:cNvCxnSpPr/>
      </xdr:nvCxnSpPr>
      <xdr:spPr>
        <a:xfrm flipV="1">
          <a:off x="6972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17</xdr:row>
      <xdr:rowOff>15240</xdr:rowOff>
    </xdr:from>
    <xdr:to>
      <xdr:col>10</xdr:col>
      <xdr:colOff>571500</xdr:colOff>
      <xdr:row>17</xdr:row>
      <xdr:rowOff>167640</xdr:rowOff>
    </xdr:to>
    <xdr:cxnSp macro="">
      <xdr:nvCxnSpPr>
        <xdr:cNvPr id="24" name="Straight Arrow Connector 23"/>
        <xdr:cNvCxnSpPr/>
      </xdr:nvCxnSpPr>
      <xdr:spPr>
        <a:xfrm flipV="1">
          <a:off x="76352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17</xdr:row>
      <xdr:rowOff>30480</xdr:rowOff>
    </xdr:from>
    <xdr:to>
      <xdr:col>11</xdr:col>
      <xdr:colOff>518160</xdr:colOff>
      <xdr:row>17</xdr:row>
      <xdr:rowOff>182880</xdr:rowOff>
    </xdr:to>
    <xdr:cxnSp macro="">
      <xdr:nvCxnSpPr>
        <xdr:cNvPr id="25" name="Straight Arrow Connector 24"/>
        <xdr:cNvCxnSpPr/>
      </xdr:nvCxnSpPr>
      <xdr:spPr>
        <a:xfrm flipV="1">
          <a:off x="825246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17</xdr:row>
      <xdr:rowOff>22860</xdr:rowOff>
    </xdr:from>
    <xdr:to>
      <xdr:col>12</xdr:col>
      <xdr:colOff>518160</xdr:colOff>
      <xdr:row>17</xdr:row>
      <xdr:rowOff>175260</xdr:rowOff>
    </xdr:to>
    <xdr:cxnSp macro="">
      <xdr:nvCxnSpPr>
        <xdr:cNvPr id="26" name="Straight Arrow Connector 25"/>
        <xdr:cNvCxnSpPr/>
      </xdr:nvCxnSpPr>
      <xdr:spPr>
        <a:xfrm flipV="1">
          <a:off x="884682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17</xdr:row>
      <xdr:rowOff>22860</xdr:rowOff>
    </xdr:from>
    <xdr:to>
      <xdr:col>13</xdr:col>
      <xdr:colOff>525780</xdr:colOff>
      <xdr:row>17</xdr:row>
      <xdr:rowOff>175260</xdr:rowOff>
    </xdr:to>
    <xdr:cxnSp macro="">
      <xdr:nvCxnSpPr>
        <xdr:cNvPr id="27" name="Straight Arrow Connector 26"/>
        <xdr:cNvCxnSpPr/>
      </xdr:nvCxnSpPr>
      <xdr:spPr>
        <a:xfrm flipV="1">
          <a:off x="944880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17</xdr:row>
      <xdr:rowOff>15240</xdr:rowOff>
    </xdr:from>
    <xdr:to>
      <xdr:col>14</xdr:col>
      <xdr:colOff>518160</xdr:colOff>
      <xdr:row>17</xdr:row>
      <xdr:rowOff>167640</xdr:rowOff>
    </xdr:to>
    <xdr:cxnSp macro="">
      <xdr:nvCxnSpPr>
        <xdr:cNvPr id="28" name="Straight Arrow Connector 27"/>
        <xdr:cNvCxnSpPr/>
      </xdr:nvCxnSpPr>
      <xdr:spPr>
        <a:xfrm flipV="1">
          <a:off x="100355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46</xdr:row>
      <xdr:rowOff>15240</xdr:rowOff>
    </xdr:from>
    <xdr:to>
      <xdr:col>4</xdr:col>
      <xdr:colOff>525780</xdr:colOff>
      <xdr:row>46</xdr:row>
      <xdr:rowOff>167640</xdr:rowOff>
    </xdr:to>
    <xdr:cxnSp macro="">
      <xdr:nvCxnSpPr>
        <xdr:cNvPr id="29" name="Straight Arrow Connector 28"/>
        <xdr:cNvCxnSpPr/>
      </xdr:nvCxnSpPr>
      <xdr:spPr>
        <a:xfrm flipV="1">
          <a:off x="37185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46</xdr:row>
      <xdr:rowOff>22860</xdr:rowOff>
    </xdr:from>
    <xdr:to>
      <xdr:col>5</xdr:col>
      <xdr:colOff>518160</xdr:colOff>
      <xdr:row>46</xdr:row>
      <xdr:rowOff>175260</xdr:rowOff>
    </xdr:to>
    <xdr:cxnSp macro="">
      <xdr:nvCxnSpPr>
        <xdr:cNvPr id="30" name="Straight Arrow Connector 29"/>
        <xdr:cNvCxnSpPr/>
      </xdr:nvCxnSpPr>
      <xdr:spPr>
        <a:xfrm flipV="1">
          <a:off x="43053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46</xdr:row>
      <xdr:rowOff>22860</xdr:rowOff>
    </xdr:from>
    <xdr:to>
      <xdr:col>6</xdr:col>
      <xdr:colOff>525780</xdr:colOff>
      <xdr:row>46</xdr:row>
      <xdr:rowOff>175260</xdr:rowOff>
    </xdr:to>
    <xdr:cxnSp macro="">
      <xdr:nvCxnSpPr>
        <xdr:cNvPr id="31" name="Straight Arrow Connector 30"/>
        <xdr:cNvCxnSpPr/>
      </xdr:nvCxnSpPr>
      <xdr:spPr>
        <a:xfrm flipV="1">
          <a:off x="490728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17</xdr:row>
      <xdr:rowOff>22860</xdr:rowOff>
    </xdr:from>
    <xdr:to>
      <xdr:col>15</xdr:col>
      <xdr:colOff>586740</xdr:colOff>
      <xdr:row>17</xdr:row>
      <xdr:rowOff>175260</xdr:rowOff>
    </xdr:to>
    <xdr:cxnSp macro="">
      <xdr:nvCxnSpPr>
        <xdr:cNvPr id="32" name="Straight Arrow Connector 31"/>
        <xdr:cNvCxnSpPr/>
      </xdr:nvCxnSpPr>
      <xdr:spPr>
        <a:xfrm flipV="1">
          <a:off x="1069848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17</xdr:row>
      <xdr:rowOff>38100</xdr:rowOff>
    </xdr:from>
    <xdr:to>
      <xdr:col>16</xdr:col>
      <xdr:colOff>594360</xdr:colOff>
      <xdr:row>17</xdr:row>
      <xdr:rowOff>190500</xdr:rowOff>
    </xdr:to>
    <xdr:cxnSp macro="">
      <xdr:nvCxnSpPr>
        <xdr:cNvPr id="33" name="Straight Arrow Connector 32"/>
        <xdr:cNvCxnSpPr/>
      </xdr:nvCxnSpPr>
      <xdr:spPr>
        <a:xfrm flipV="1">
          <a:off x="1137666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17</xdr:row>
      <xdr:rowOff>15240</xdr:rowOff>
    </xdr:from>
    <xdr:to>
      <xdr:col>17</xdr:col>
      <xdr:colOff>594360</xdr:colOff>
      <xdr:row>17</xdr:row>
      <xdr:rowOff>167640</xdr:rowOff>
    </xdr:to>
    <xdr:cxnSp macro="">
      <xdr:nvCxnSpPr>
        <xdr:cNvPr id="34" name="Straight Arrow Connector 33"/>
        <xdr:cNvCxnSpPr/>
      </xdr:nvCxnSpPr>
      <xdr:spPr>
        <a:xfrm flipV="1">
          <a:off x="120472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17</xdr:row>
      <xdr:rowOff>22860</xdr:rowOff>
    </xdr:from>
    <xdr:to>
      <xdr:col>18</xdr:col>
      <xdr:colOff>586740</xdr:colOff>
      <xdr:row>17</xdr:row>
      <xdr:rowOff>175260</xdr:rowOff>
    </xdr:to>
    <xdr:cxnSp macro="">
      <xdr:nvCxnSpPr>
        <xdr:cNvPr id="35" name="Straight Arrow Connector 34"/>
        <xdr:cNvCxnSpPr/>
      </xdr:nvCxnSpPr>
      <xdr:spPr>
        <a:xfrm flipV="1">
          <a:off x="1271016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586740</xdr:colOff>
      <xdr:row>17</xdr:row>
      <xdr:rowOff>30480</xdr:rowOff>
    </xdr:from>
    <xdr:to>
      <xdr:col>19</xdr:col>
      <xdr:colOff>586740</xdr:colOff>
      <xdr:row>17</xdr:row>
      <xdr:rowOff>182880</xdr:rowOff>
    </xdr:to>
    <xdr:cxnSp macro="">
      <xdr:nvCxnSpPr>
        <xdr:cNvPr id="36" name="Straight Arrow Connector 35"/>
        <xdr:cNvCxnSpPr/>
      </xdr:nvCxnSpPr>
      <xdr:spPr>
        <a:xfrm flipV="1">
          <a:off x="1338072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17</xdr:row>
      <xdr:rowOff>15240</xdr:rowOff>
    </xdr:from>
    <xdr:to>
      <xdr:col>20</xdr:col>
      <xdr:colOff>601980</xdr:colOff>
      <xdr:row>17</xdr:row>
      <xdr:rowOff>167640</xdr:rowOff>
    </xdr:to>
    <xdr:cxnSp macro="">
      <xdr:nvCxnSpPr>
        <xdr:cNvPr id="37" name="Straight Arrow Connector 36"/>
        <xdr:cNvCxnSpPr/>
      </xdr:nvCxnSpPr>
      <xdr:spPr>
        <a:xfrm flipV="1">
          <a:off x="140665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46</xdr:row>
      <xdr:rowOff>22860</xdr:rowOff>
    </xdr:from>
    <xdr:to>
      <xdr:col>8</xdr:col>
      <xdr:colOff>571500</xdr:colOff>
      <xdr:row>46</xdr:row>
      <xdr:rowOff>175260</xdr:rowOff>
    </xdr:to>
    <xdr:cxnSp macro="">
      <xdr:nvCxnSpPr>
        <xdr:cNvPr id="38" name="Straight Arrow Connector 37"/>
        <xdr:cNvCxnSpPr/>
      </xdr:nvCxnSpPr>
      <xdr:spPr>
        <a:xfrm flipV="1">
          <a:off x="62941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46</xdr:row>
      <xdr:rowOff>15240</xdr:rowOff>
    </xdr:from>
    <xdr:to>
      <xdr:col>9</xdr:col>
      <xdr:colOff>563880</xdr:colOff>
      <xdr:row>46</xdr:row>
      <xdr:rowOff>167640</xdr:rowOff>
    </xdr:to>
    <xdr:cxnSp macro="">
      <xdr:nvCxnSpPr>
        <xdr:cNvPr id="39" name="Straight Arrow Connector 38"/>
        <xdr:cNvCxnSpPr/>
      </xdr:nvCxnSpPr>
      <xdr:spPr>
        <a:xfrm flipV="1">
          <a:off x="69570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563880</xdr:colOff>
      <xdr:row>46</xdr:row>
      <xdr:rowOff>22860</xdr:rowOff>
    </xdr:from>
    <xdr:to>
      <xdr:col>10</xdr:col>
      <xdr:colOff>563880</xdr:colOff>
      <xdr:row>46</xdr:row>
      <xdr:rowOff>175260</xdr:rowOff>
    </xdr:to>
    <xdr:cxnSp macro="">
      <xdr:nvCxnSpPr>
        <xdr:cNvPr id="40" name="Straight Arrow Connector 39"/>
        <xdr:cNvCxnSpPr/>
      </xdr:nvCxnSpPr>
      <xdr:spPr>
        <a:xfrm flipV="1">
          <a:off x="76276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19</xdr:row>
      <xdr:rowOff>22860</xdr:rowOff>
    </xdr:from>
    <xdr:to>
      <xdr:col>4</xdr:col>
      <xdr:colOff>495300</xdr:colOff>
      <xdr:row>19</xdr:row>
      <xdr:rowOff>167640</xdr:rowOff>
    </xdr:to>
    <xdr:cxnSp macro="">
      <xdr:nvCxnSpPr>
        <xdr:cNvPr id="41" name="Straight Arrow Connector 40"/>
        <xdr:cNvCxnSpPr/>
      </xdr:nvCxnSpPr>
      <xdr:spPr>
        <a:xfrm>
          <a:off x="36804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</xdr:row>
      <xdr:rowOff>30480</xdr:rowOff>
    </xdr:from>
    <xdr:to>
      <xdr:col>5</xdr:col>
      <xdr:colOff>502920</xdr:colOff>
      <xdr:row>19</xdr:row>
      <xdr:rowOff>175260</xdr:rowOff>
    </xdr:to>
    <xdr:cxnSp macro="">
      <xdr:nvCxnSpPr>
        <xdr:cNvPr id="42" name="Straight Arrow Connector 41"/>
        <xdr:cNvCxnSpPr/>
      </xdr:nvCxnSpPr>
      <xdr:spPr>
        <a:xfrm>
          <a:off x="428244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19</xdr:row>
      <xdr:rowOff>38100</xdr:rowOff>
    </xdr:from>
    <xdr:to>
      <xdr:col>6</xdr:col>
      <xdr:colOff>579120</xdr:colOff>
      <xdr:row>19</xdr:row>
      <xdr:rowOff>182880</xdr:rowOff>
    </xdr:to>
    <xdr:cxnSp macro="">
      <xdr:nvCxnSpPr>
        <xdr:cNvPr id="43" name="Straight Arrow Connector 42"/>
        <xdr:cNvCxnSpPr/>
      </xdr:nvCxnSpPr>
      <xdr:spPr>
        <a:xfrm>
          <a:off x="49530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19</xdr:row>
      <xdr:rowOff>45720</xdr:rowOff>
    </xdr:from>
    <xdr:to>
      <xdr:col>7</xdr:col>
      <xdr:colOff>563880</xdr:colOff>
      <xdr:row>19</xdr:row>
      <xdr:rowOff>190500</xdr:rowOff>
    </xdr:to>
    <xdr:cxnSp macro="">
      <xdr:nvCxnSpPr>
        <xdr:cNvPr id="44" name="Straight Arrow Connector 43"/>
        <xdr:cNvCxnSpPr/>
      </xdr:nvCxnSpPr>
      <xdr:spPr>
        <a:xfrm>
          <a:off x="560832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19</xdr:row>
      <xdr:rowOff>30480</xdr:rowOff>
    </xdr:from>
    <xdr:to>
      <xdr:col>8</xdr:col>
      <xdr:colOff>556260</xdr:colOff>
      <xdr:row>19</xdr:row>
      <xdr:rowOff>175260</xdr:rowOff>
    </xdr:to>
    <xdr:cxnSp macro="">
      <xdr:nvCxnSpPr>
        <xdr:cNvPr id="45" name="Straight Arrow Connector 44"/>
        <xdr:cNvCxnSpPr/>
      </xdr:nvCxnSpPr>
      <xdr:spPr>
        <a:xfrm>
          <a:off x="62712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19</xdr:row>
      <xdr:rowOff>30480</xdr:rowOff>
    </xdr:from>
    <xdr:to>
      <xdr:col>11</xdr:col>
      <xdr:colOff>525780</xdr:colOff>
      <xdr:row>19</xdr:row>
      <xdr:rowOff>175260</xdr:rowOff>
    </xdr:to>
    <xdr:cxnSp macro="">
      <xdr:nvCxnSpPr>
        <xdr:cNvPr id="46" name="Straight Arrow Connector 45"/>
        <xdr:cNvCxnSpPr/>
      </xdr:nvCxnSpPr>
      <xdr:spPr>
        <a:xfrm>
          <a:off x="82524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19</xdr:row>
      <xdr:rowOff>22860</xdr:rowOff>
    </xdr:from>
    <xdr:to>
      <xdr:col>14</xdr:col>
      <xdr:colOff>533400</xdr:colOff>
      <xdr:row>19</xdr:row>
      <xdr:rowOff>167640</xdr:rowOff>
    </xdr:to>
    <xdr:cxnSp macro="">
      <xdr:nvCxnSpPr>
        <xdr:cNvPr id="47" name="Straight Arrow Connector 46"/>
        <xdr:cNvCxnSpPr/>
      </xdr:nvCxnSpPr>
      <xdr:spPr>
        <a:xfrm>
          <a:off x="10043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48</xdr:row>
      <xdr:rowOff>38100</xdr:rowOff>
    </xdr:from>
    <xdr:to>
      <xdr:col>5</xdr:col>
      <xdr:colOff>518160</xdr:colOff>
      <xdr:row>48</xdr:row>
      <xdr:rowOff>182880</xdr:rowOff>
    </xdr:to>
    <xdr:cxnSp macro="">
      <xdr:nvCxnSpPr>
        <xdr:cNvPr id="48" name="Straight Arrow Connector 47"/>
        <xdr:cNvCxnSpPr/>
      </xdr:nvCxnSpPr>
      <xdr:spPr>
        <a:xfrm>
          <a:off x="42976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48</xdr:row>
      <xdr:rowOff>38100</xdr:rowOff>
    </xdr:from>
    <xdr:to>
      <xdr:col>7</xdr:col>
      <xdr:colOff>510540</xdr:colOff>
      <xdr:row>48</xdr:row>
      <xdr:rowOff>182880</xdr:rowOff>
    </xdr:to>
    <xdr:cxnSp macro="">
      <xdr:nvCxnSpPr>
        <xdr:cNvPr id="49" name="Straight Arrow Connector 48"/>
        <xdr:cNvCxnSpPr/>
      </xdr:nvCxnSpPr>
      <xdr:spPr>
        <a:xfrm>
          <a:off x="55549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48</xdr:row>
      <xdr:rowOff>30480</xdr:rowOff>
    </xdr:from>
    <xdr:to>
      <xdr:col>6</xdr:col>
      <xdr:colOff>533400</xdr:colOff>
      <xdr:row>48</xdr:row>
      <xdr:rowOff>175260</xdr:rowOff>
    </xdr:to>
    <xdr:cxnSp macro="">
      <xdr:nvCxnSpPr>
        <xdr:cNvPr id="50" name="Straight Arrow Connector 49"/>
        <xdr:cNvCxnSpPr/>
      </xdr:nvCxnSpPr>
      <xdr:spPr>
        <a:xfrm>
          <a:off x="4907280" y="97155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19</xdr:row>
      <xdr:rowOff>38100</xdr:rowOff>
    </xdr:from>
    <xdr:to>
      <xdr:col>16</xdr:col>
      <xdr:colOff>609600</xdr:colOff>
      <xdr:row>19</xdr:row>
      <xdr:rowOff>182880</xdr:rowOff>
    </xdr:to>
    <xdr:cxnSp macro="">
      <xdr:nvCxnSpPr>
        <xdr:cNvPr id="51" name="Straight Arrow Connector 50"/>
        <xdr:cNvCxnSpPr/>
      </xdr:nvCxnSpPr>
      <xdr:spPr>
        <a:xfrm>
          <a:off x="1138428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19</xdr:row>
      <xdr:rowOff>30480</xdr:rowOff>
    </xdr:from>
    <xdr:to>
      <xdr:col>15</xdr:col>
      <xdr:colOff>601980</xdr:colOff>
      <xdr:row>19</xdr:row>
      <xdr:rowOff>175260</xdr:rowOff>
    </xdr:to>
    <xdr:cxnSp macro="">
      <xdr:nvCxnSpPr>
        <xdr:cNvPr id="52" name="Straight Arrow Connector 51"/>
        <xdr:cNvCxnSpPr/>
      </xdr:nvCxnSpPr>
      <xdr:spPr>
        <a:xfrm>
          <a:off x="1070610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19</xdr:row>
      <xdr:rowOff>38100</xdr:rowOff>
    </xdr:from>
    <xdr:to>
      <xdr:col>17</xdr:col>
      <xdr:colOff>601980</xdr:colOff>
      <xdr:row>19</xdr:row>
      <xdr:rowOff>182880</xdr:rowOff>
    </xdr:to>
    <xdr:cxnSp macro="">
      <xdr:nvCxnSpPr>
        <xdr:cNvPr id="53" name="Straight Arrow Connector 52"/>
        <xdr:cNvCxnSpPr/>
      </xdr:nvCxnSpPr>
      <xdr:spPr>
        <a:xfrm>
          <a:off x="1204722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19</xdr:row>
      <xdr:rowOff>22860</xdr:rowOff>
    </xdr:from>
    <xdr:to>
      <xdr:col>18</xdr:col>
      <xdr:colOff>594360</xdr:colOff>
      <xdr:row>19</xdr:row>
      <xdr:rowOff>167640</xdr:rowOff>
    </xdr:to>
    <xdr:cxnSp macro="">
      <xdr:nvCxnSpPr>
        <xdr:cNvPr id="54" name="Straight Arrow Connector 53"/>
        <xdr:cNvCxnSpPr/>
      </xdr:nvCxnSpPr>
      <xdr:spPr>
        <a:xfrm>
          <a:off x="12710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19</xdr:row>
      <xdr:rowOff>45720</xdr:rowOff>
    </xdr:from>
    <xdr:to>
      <xdr:col>20</xdr:col>
      <xdr:colOff>601980</xdr:colOff>
      <xdr:row>19</xdr:row>
      <xdr:rowOff>190500</xdr:rowOff>
    </xdr:to>
    <xdr:cxnSp macro="">
      <xdr:nvCxnSpPr>
        <xdr:cNvPr id="55" name="Straight Arrow Connector 54"/>
        <xdr:cNvCxnSpPr/>
      </xdr:nvCxnSpPr>
      <xdr:spPr>
        <a:xfrm>
          <a:off x="1405890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22</xdr:row>
      <xdr:rowOff>30480</xdr:rowOff>
    </xdr:from>
    <xdr:to>
      <xdr:col>3</xdr:col>
      <xdr:colOff>556260</xdr:colOff>
      <xdr:row>22</xdr:row>
      <xdr:rowOff>175260</xdr:rowOff>
    </xdr:to>
    <xdr:cxnSp macro="">
      <xdr:nvCxnSpPr>
        <xdr:cNvPr id="56" name="Straight Arrow Connector 55"/>
        <xdr:cNvCxnSpPr/>
      </xdr:nvCxnSpPr>
      <xdr:spPr>
        <a:xfrm>
          <a:off x="31470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22</xdr:row>
      <xdr:rowOff>30480</xdr:rowOff>
    </xdr:from>
    <xdr:to>
      <xdr:col>5</xdr:col>
      <xdr:colOff>548640</xdr:colOff>
      <xdr:row>22</xdr:row>
      <xdr:rowOff>175260</xdr:rowOff>
    </xdr:to>
    <xdr:cxnSp macro="">
      <xdr:nvCxnSpPr>
        <xdr:cNvPr id="57" name="Straight Arrow Connector 56"/>
        <xdr:cNvCxnSpPr/>
      </xdr:nvCxnSpPr>
      <xdr:spPr>
        <a:xfrm>
          <a:off x="43281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22</xdr:row>
      <xdr:rowOff>30480</xdr:rowOff>
    </xdr:from>
    <xdr:to>
      <xdr:col>6</xdr:col>
      <xdr:colOff>594360</xdr:colOff>
      <xdr:row>22</xdr:row>
      <xdr:rowOff>175260</xdr:rowOff>
    </xdr:to>
    <xdr:cxnSp macro="">
      <xdr:nvCxnSpPr>
        <xdr:cNvPr id="58" name="Straight Arrow Connector 57"/>
        <xdr:cNvCxnSpPr/>
      </xdr:nvCxnSpPr>
      <xdr:spPr>
        <a:xfrm>
          <a:off x="49682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22</xdr:row>
      <xdr:rowOff>30480</xdr:rowOff>
    </xdr:from>
    <xdr:to>
      <xdr:col>7</xdr:col>
      <xdr:colOff>601980</xdr:colOff>
      <xdr:row>22</xdr:row>
      <xdr:rowOff>175260</xdr:rowOff>
    </xdr:to>
    <xdr:cxnSp macro="">
      <xdr:nvCxnSpPr>
        <xdr:cNvPr id="59" name="Straight Arrow Connector 58"/>
        <xdr:cNvCxnSpPr/>
      </xdr:nvCxnSpPr>
      <xdr:spPr>
        <a:xfrm>
          <a:off x="56464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22</xdr:row>
      <xdr:rowOff>30480</xdr:rowOff>
    </xdr:from>
    <xdr:to>
      <xdr:col>9</xdr:col>
      <xdr:colOff>601980</xdr:colOff>
      <xdr:row>22</xdr:row>
      <xdr:rowOff>175260</xdr:rowOff>
    </xdr:to>
    <xdr:cxnSp macro="">
      <xdr:nvCxnSpPr>
        <xdr:cNvPr id="60" name="Straight Arrow Connector 59"/>
        <xdr:cNvCxnSpPr/>
      </xdr:nvCxnSpPr>
      <xdr:spPr>
        <a:xfrm>
          <a:off x="69875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22</xdr:row>
      <xdr:rowOff>38100</xdr:rowOff>
    </xdr:from>
    <xdr:to>
      <xdr:col>10</xdr:col>
      <xdr:colOff>617220</xdr:colOff>
      <xdr:row>22</xdr:row>
      <xdr:rowOff>182880</xdr:rowOff>
    </xdr:to>
    <xdr:cxnSp macro="">
      <xdr:nvCxnSpPr>
        <xdr:cNvPr id="61" name="Straight Arrow Connector 60"/>
        <xdr:cNvCxnSpPr/>
      </xdr:nvCxnSpPr>
      <xdr:spPr>
        <a:xfrm>
          <a:off x="76733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22</xdr:row>
      <xdr:rowOff>30480</xdr:rowOff>
    </xdr:from>
    <xdr:to>
      <xdr:col>11</xdr:col>
      <xdr:colOff>548640</xdr:colOff>
      <xdr:row>22</xdr:row>
      <xdr:rowOff>175260</xdr:rowOff>
    </xdr:to>
    <xdr:cxnSp macro="">
      <xdr:nvCxnSpPr>
        <xdr:cNvPr id="62" name="Straight Arrow Connector 61"/>
        <xdr:cNvCxnSpPr/>
      </xdr:nvCxnSpPr>
      <xdr:spPr>
        <a:xfrm>
          <a:off x="82753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22</xdr:row>
      <xdr:rowOff>30480</xdr:rowOff>
    </xdr:from>
    <xdr:to>
      <xdr:col>12</xdr:col>
      <xdr:colOff>548640</xdr:colOff>
      <xdr:row>22</xdr:row>
      <xdr:rowOff>175260</xdr:rowOff>
    </xdr:to>
    <xdr:cxnSp macro="">
      <xdr:nvCxnSpPr>
        <xdr:cNvPr id="63" name="Straight Arrow Connector 62"/>
        <xdr:cNvCxnSpPr/>
      </xdr:nvCxnSpPr>
      <xdr:spPr>
        <a:xfrm>
          <a:off x="886968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22</xdr:row>
      <xdr:rowOff>30480</xdr:rowOff>
    </xdr:from>
    <xdr:to>
      <xdr:col>13</xdr:col>
      <xdr:colOff>548640</xdr:colOff>
      <xdr:row>22</xdr:row>
      <xdr:rowOff>175260</xdr:rowOff>
    </xdr:to>
    <xdr:cxnSp macro="">
      <xdr:nvCxnSpPr>
        <xdr:cNvPr id="64" name="Straight Arrow Connector 63"/>
        <xdr:cNvCxnSpPr/>
      </xdr:nvCxnSpPr>
      <xdr:spPr>
        <a:xfrm>
          <a:off x="94640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22</xdr:row>
      <xdr:rowOff>22860</xdr:rowOff>
    </xdr:from>
    <xdr:to>
      <xdr:col>14</xdr:col>
      <xdr:colOff>548640</xdr:colOff>
      <xdr:row>22</xdr:row>
      <xdr:rowOff>167640</xdr:rowOff>
    </xdr:to>
    <xdr:cxnSp macro="">
      <xdr:nvCxnSpPr>
        <xdr:cNvPr id="65" name="Straight Arrow Connector 64"/>
        <xdr:cNvCxnSpPr/>
      </xdr:nvCxnSpPr>
      <xdr:spPr>
        <a:xfrm>
          <a:off x="1005840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51</xdr:row>
      <xdr:rowOff>38100</xdr:rowOff>
    </xdr:from>
    <xdr:to>
      <xdr:col>5</xdr:col>
      <xdr:colOff>556260</xdr:colOff>
      <xdr:row>51</xdr:row>
      <xdr:rowOff>182880</xdr:rowOff>
    </xdr:to>
    <xdr:cxnSp macro="">
      <xdr:nvCxnSpPr>
        <xdr:cNvPr id="66" name="Straight Arrow Connector 65"/>
        <xdr:cNvCxnSpPr/>
      </xdr:nvCxnSpPr>
      <xdr:spPr>
        <a:xfrm>
          <a:off x="433578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601980</xdr:colOff>
      <xdr:row>22</xdr:row>
      <xdr:rowOff>45720</xdr:rowOff>
    </xdr:from>
    <xdr:to>
      <xdr:col>15</xdr:col>
      <xdr:colOff>609600</xdr:colOff>
      <xdr:row>22</xdr:row>
      <xdr:rowOff>190500</xdr:rowOff>
    </xdr:to>
    <xdr:cxnSp macro="">
      <xdr:nvCxnSpPr>
        <xdr:cNvPr id="67" name="Straight Arrow Connector 66"/>
        <xdr:cNvCxnSpPr/>
      </xdr:nvCxnSpPr>
      <xdr:spPr>
        <a:xfrm>
          <a:off x="10713720" y="44196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22</xdr:row>
      <xdr:rowOff>38100</xdr:rowOff>
    </xdr:from>
    <xdr:to>
      <xdr:col>16</xdr:col>
      <xdr:colOff>617220</xdr:colOff>
      <xdr:row>22</xdr:row>
      <xdr:rowOff>182880</xdr:rowOff>
    </xdr:to>
    <xdr:cxnSp macro="">
      <xdr:nvCxnSpPr>
        <xdr:cNvPr id="68" name="Straight Arrow Connector 67"/>
        <xdr:cNvCxnSpPr/>
      </xdr:nvCxnSpPr>
      <xdr:spPr>
        <a:xfrm>
          <a:off x="1139190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22</xdr:row>
      <xdr:rowOff>22860</xdr:rowOff>
    </xdr:from>
    <xdr:to>
      <xdr:col>17</xdr:col>
      <xdr:colOff>624840</xdr:colOff>
      <xdr:row>22</xdr:row>
      <xdr:rowOff>167640</xdr:rowOff>
    </xdr:to>
    <xdr:cxnSp macro="">
      <xdr:nvCxnSpPr>
        <xdr:cNvPr id="69" name="Straight Arrow Connector 68"/>
        <xdr:cNvCxnSpPr/>
      </xdr:nvCxnSpPr>
      <xdr:spPr>
        <a:xfrm>
          <a:off x="1207008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22</xdr:row>
      <xdr:rowOff>38100</xdr:rowOff>
    </xdr:from>
    <xdr:to>
      <xdr:col>18</xdr:col>
      <xdr:colOff>617220</xdr:colOff>
      <xdr:row>22</xdr:row>
      <xdr:rowOff>182880</xdr:rowOff>
    </xdr:to>
    <xdr:cxnSp macro="">
      <xdr:nvCxnSpPr>
        <xdr:cNvPr id="70" name="Straight Arrow Connector 69"/>
        <xdr:cNvCxnSpPr/>
      </xdr:nvCxnSpPr>
      <xdr:spPr>
        <a:xfrm>
          <a:off x="1273302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22</xdr:row>
      <xdr:rowOff>38100</xdr:rowOff>
    </xdr:from>
    <xdr:to>
      <xdr:col>19</xdr:col>
      <xdr:colOff>617220</xdr:colOff>
      <xdr:row>22</xdr:row>
      <xdr:rowOff>182880</xdr:rowOff>
    </xdr:to>
    <xdr:cxnSp macro="">
      <xdr:nvCxnSpPr>
        <xdr:cNvPr id="71" name="Straight Arrow Connector 70"/>
        <xdr:cNvCxnSpPr/>
      </xdr:nvCxnSpPr>
      <xdr:spPr>
        <a:xfrm>
          <a:off x="1340358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22</xdr:row>
      <xdr:rowOff>38100</xdr:rowOff>
    </xdr:from>
    <xdr:to>
      <xdr:col>20</xdr:col>
      <xdr:colOff>617220</xdr:colOff>
      <xdr:row>22</xdr:row>
      <xdr:rowOff>182880</xdr:rowOff>
    </xdr:to>
    <xdr:cxnSp macro="">
      <xdr:nvCxnSpPr>
        <xdr:cNvPr id="72" name="Straight Arrow Connector 71"/>
        <xdr:cNvCxnSpPr/>
      </xdr:nvCxnSpPr>
      <xdr:spPr>
        <a:xfrm>
          <a:off x="140741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73" name="Straight Arrow Connector 72"/>
        <xdr:cNvCxnSpPr/>
      </xdr:nvCxnSpPr>
      <xdr:spPr>
        <a:xfrm>
          <a:off x="37109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74" name="Straight Arrow Connector 73"/>
        <xdr:cNvCxnSpPr/>
      </xdr:nvCxnSpPr>
      <xdr:spPr>
        <a:xfrm>
          <a:off x="4320540" y="2773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75" name="Straight Arrow Connector 74"/>
        <xdr:cNvCxnSpPr/>
      </xdr:nvCxnSpPr>
      <xdr:spPr>
        <a:xfrm>
          <a:off x="49530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76" name="Straight Arrow Connector 75"/>
        <xdr:cNvCxnSpPr/>
      </xdr:nvCxnSpPr>
      <xdr:spPr>
        <a:xfrm>
          <a:off x="56235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77" name="Straight Arrow Connector 76"/>
        <xdr:cNvCxnSpPr/>
      </xdr:nvCxnSpPr>
      <xdr:spPr>
        <a:xfrm>
          <a:off x="6309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78" name="Straight Arrow Connector 77"/>
        <xdr:cNvCxnSpPr/>
      </xdr:nvCxnSpPr>
      <xdr:spPr>
        <a:xfrm>
          <a:off x="69799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79" name="Straight Arrow Connector 78"/>
        <xdr:cNvCxnSpPr/>
      </xdr:nvCxnSpPr>
      <xdr:spPr>
        <a:xfrm>
          <a:off x="82524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80" name="Straight Arrow Connector 79"/>
        <xdr:cNvCxnSpPr/>
      </xdr:nvCxnSpPr>
      <xdr:spPr>
        <a:xfrm>
          <a:off x="1004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43</xdr:row>
      <xdr:rowOff>38100</xdr:rowOff>
    </xdr:from>
    <xdr:to>
      <xdr:col>6</xdr:col>
      <xdr:colOff>541020</xdr:colOff>
      <xdr:row>43</xdr:row>
      <xdr:rowOff>182880</xdr:rowOff>
    </xdr:to>
    <xdr:cxnSp macro="">
      <xdr:nvCxnSpPr>
        <xdr:cNvPr id="81" name="Straight Arrow Connector 80"/>
        <xdr:cNvCxnSpPr/>
      </xdr:nvCxnSpPr>
      <xdr:spPr>
        <a:xfrm>
          <a:off x="4914900" y="87172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43</xdr:row>
      <xdr:rowOff>30480</xdr:rowOff>
    </xdr:from>
    <xdr:to>
      <xdr:col>7</xdr:col>
      <xdr:colOff>525780</xdr:colOff>
      <xdr:row>43</xdr:row>
      <xdr:rowOff>175260</xdr:rowOff>
    </xdr:to>
    <xdr:cxnSp macro="">
      <xdr:nvCxnSpPr>
        <xdr:cNvPr id="82" name="Straight Arrow Connector 81"/>
        <xdr:cNvCxnSpPr/>
      </xdr:nvCxnSpPr>
      <xdr:spPr>
        <a:xfrm>
          <a:off x="5570220" y="87096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14</xdr:row>
      <xdr:rowOff>38100</xdr:rowOff>
    </xdr:from>
    <xdr:to>
      <xdr:col>15</xdr:col>
      <xdr:colOff>617220</xdr:colOff>
      <xdr:row>14</xdr:row>
      <xdr:rowOff>182880</xdr:rowOff>
    </xdr:to>
    <xdr:cxnSp macro="">
      <xdr:nvCxnSpPr>
        <xdr:cNvPr id="83" name="Straight Arrow Connector 82"/>
        <xdr:cNvCxnSpPr/>
      </xdr:nvCxnSpPr>
      <xdr:spPr>
        <a:xfrm>
          <a:off x="1072134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14</xdr:row>
      <xdr:rowOff>45720</xdr:rowOff>
    </xdr:from>
    <xdr:to>
      <xdr:col>16</xdr:col>
      <xdr:colOff>601980</xdr:colOff>
      <xdr:row>14</xdr:row>
      <xdr:rowOff>190500</xdr:rowOff>
    </xdr:to>
    <xdr:cxnSp macro="">
      <xdr:nvCxnSpPr>
        <xdr:cNvPr id="84" name="Straight Arrow Connector 83"/>
        <xdr:cNvCxnSpPr/>
      </xdr:nvCxnSpPr>
      <xdr:spPr>
        <a:xfrm>
          <a:off x="11376660" y="2804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14</xdr:row>
      <xdr:rowOff>22860</xdr:rowOff>
    </xdr:from>
    <xdr:to>
      <xdr:col>17</xdr:col>
      <xdr:colOff>594360</xdr:colOff>
      <xdr:row>14</xdr:row>
      <xdr:rowOff>167640</xdr:rowOff>
    </xdr:to>
    <xdr:cxnSp macro="">
      <xdr:nvCxnSpPr>
        <xdr:cNvPr id="85" name="Straight Arrow Connector 84"/>
        <xdr:cNvCxnSpPr/>
      </xdr:nvCxnSpPr>
      <xdr:spPr>
        <a:xfrm>
          <a:off x="1203960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617220</xdr:colOff>
      <xdr:row>14</xdr:row>
      <xdr:rowOff>22860</xdr:rowOff>
    </xdr:from>
    <xdr:to>
      <xdr:col>18</xdr:col>
      <xdr:colOff>624840</xdr:colOff>
      <xdr:row>14</xdr:row>
      <xdr:rowOff>167640</xdr:rowOff>
    </xdr:to>
    <xdr:cxnSp macro="">
      <xdr:nvCxnSpPr>
        <xdr:cNvPr id="86" name="Straight Arrow Connector 85"/>
        <xdr:cNvCxnSpPr/>
      </xdr:nvCxnSpPr>
      <xdr:spPr>
        <a:xfrm>
          <a:off x="127406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14</xdr:row>
      <xdr:rowOff>22860</xdr:rowOff>
    </xdr:from>
    <xdr:to>
      <xdr:col>20</xdr:col>
      <xdr:colOff>609600</xdr:colOff>
      <xdr:row>14</xdr:row>
      <xdr:rowOff>167640</xdr:rowOff>
    </xdr:to>
    <xdr:cxnSp macro="">
      <xdr:nvCxnSpPr>
        <xdr:cNvPr id="87" name="Straight Arrow Connector 86"/>
        <xdr:cNvCxnSpPr/>
      </xdr:nvCxnSpPr>
      <xdr:spPr>
        <a:xfrm>
          <a:off x="1406652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41</xdr:row>
      <xdr:rowOff>38100</xdr:rowOff>
    </xdr:from>
    <xdr:to>
      <xdr:col>2</xdr:col>
      <xdr:colOff>525780</xdr:colOff>
      <xdr:row>41</xdr:row>
      <xdr:rowOff>182880</xdr:rowOff>
    </xdr:to>
    <xdr:cxnSp macro="">
      <xdr:nvCxnSpPr>
        <xdr:cNvPr id="88" name="Straight Arrow Connector 87"/>
        <xdr:cNvCxnSpPr/>
      </xdr:nvCxnSpPr>
      <xdr:spPr>
        <a:xfrm>
          <a:off x="2522220" y="8313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45720</xdr:rowOff>
    </xdr:from>
    <xdr:to>
      <xdr:col>3</xdr:col>
      <xdr:colOff>541020</xdr:colOff>
      <xdr:row>41</xdr:row>
      <xdr:rowOff>190500</xdr:rowOff>
    </xdr:to>
    <xdr:cxnSp macro="">
      <xdr:nvCxnSpPr>
        <xdr:cNvPr id="89" name="Straight Arrow Connector 88"/>
        <xdr:cNvCxnSpPr/>
      </xdr:nvCxnSpPr>
      <xdr:spPr>
        <a:xfrm>
          <a:off x="313182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46</xdr:row>
      <xdr:rowOff>30480</xdr:rowOff>
    </xdr:from>
    <xdr:to>
      <xdr:col>2</xdr:col>
      <xdr:colOff>525780</xdr:colOff>
      <xdr:row>46</xdr:row>
      <xdr:rowOff>182880</xdr:rowOff>
    </xdr:to>
    <xdr:cxnSp macro="">
      <xdr:nvCxnSpPr>
        <xdr:cNvPr id="90" name="Straight Arrow Connector 89"/>
        <xdr:cNvCxnSpPr/>
      </xdr:nvCxnSpPr>
      <xdr:spPr>
        <a:xfrm flipV="1">
          <a:off x="252984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46</xdr:row>
      <xdr:rowOff>30480</xdr:rowOff>
    </xdr:from>
    <xdr:to>
      <xdr:col>3</xdr:col>
      <xdr:colOff>525780</xdr:colOff>
      <xdr:row>46</xdr:row>
      <xdr:rowOff>182880</xdr:rowOff>
    </xdr:to>
    <xdr:cxnSp macro="">
      <xdr:nvCxnSpPr>
        <xdr:cNvPr id="91" name="Straight Arrow Connector 90"/>
        <xdr:cNvCxnSpPr/>
      </xdr:nvCxnSpPr>
      <xdr:spPr>
        <a:xfrm flipV="1">
          <a:off x="312420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48</xdr:row>
      <xdr:rowOff>38100</xdr:rowOff>
    </xdr:from>
    <xdr:to>
      <xdr:col>3</xdr:col>
      <xdr:colOff>541020</xdr:colOff>
      <xdr:row>48</xdr:row>
      <xdr:rowOff>182880</xdr:rowOff>
    </xdr:to>
    <xdr:cxnSp macro="">
      <xdr:nvCxnSpPr>
        <xdr:cNvPr id="92" name="Straight Arrow Connector 91"/>
        <xdr:cNvCxnSpPr/>
      </xdr:nvCxnSpPr>
      <xdr:spPr>
        <a:xfrm>
          <a:off x="313182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51</xdr:row>
      <xdr:rowOff>38100</xdr:rowOff>
    </xdr:from>
    <xdr:to>
      <xdr:col>3</xdr:col>
      <xdr:colOff>541020</xdr:colOff>
      <xdr:row>51</xdr:row>
      <xdr:rowOff>182880</xdr:rowOff>
    </xdr:to>
    <xdr:cxnSp macro="">
      <xdr:nvCxnSpPr>
        <xdr:cNvPr id="93" name="Straight Arrow Connector 92"/>
        <xdr:cNvCxnSpPr/>
      </xdr:nvCxnSpPr>
      <xdr:spPr>
        <a:xfrm>
          <a:off x="313182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" ySplit="1" topLeftCell="B2" activePane="bottomRight" state="frozen"/>
      <selection activeCell="U1" sqref="U1"/>
      <selection pane="topRight" activeCell="V1" sqref="V1"/>
      <selection pane="bottomLeft" activeCell="U2" sqref="U2"/>
      <selection pane="bottomRight" activeCell="B7" sqref="B7:S7"/>
    </sheetView>
  </sheetViews>
  <sheetFormatPr defaultRowHeight="15.6" x14ac:dyDescent="0.3"/>
  <cols>
    <col min="1" max="1" width="8.796875" style="44"/>
    <col min="2" max="3" width="9.69921875" style="44" customWidth="1"/>
    <col min="4" max="4" width="11" style="44" customWidth="1"/>
    <col min="5" max="6" width="9.69921875" style="44" customWidth="1"/>
    <col min="7" max="7" width="11.3984375" style="44" customWidth="1"/>
    <col min="8" max="9" width="9.69921875" style="44" customWidth="1"/>
    <col min="10" max="10" width="11.8984375" style="44" customWidth="1"/>
    <col min="11" max="13" width="9.69921875" style="44" customWidth="1"/>
    <col min="14" max="14" width="11.59765625" style="44" customWidth="1"/>
    <col min="15" max="19" width="9.69921875" style="44" customWidth="1"/>
    <col min="20" max="16384" width="8.796875" style="44"/>
  </cols>
  <sheetData>
    <row r="1" spans="1:19" s="41" customFormat="1" ht="31.2" x14ac:dyDescent="0.3">
      <c r="B1" s="42" t="s">
        <v>18</v>
      </c>
      <c r="C1" s="42" t="s">
        <v>34</v>
      </c>
      <c r="D1" s="42" t="s">
        <v>35</v>
      </c>
      <c r="E1" s="42" t="s">
        <v>17</v>
      </c>
      <c r="F1" s="42" t="s">
        <v>36</v>
      </c>
      <c r="G1" s="42" t="s">
        <v>37</v>
      </c>
      <c r="H1" s="42" t="s">
        <v>16</v>
      </c>
      <c r="I1" s="42" t="s">
        <v>38</v>
      </c>
      <c r="J1" s="42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20</v>
      </c>
      <c r="P1" s="43" t="s">
        <v>21</v>
      </c>
      <c r="Q1" s="43" t="s">
        <v>22</v>
      </c>
      <c r="R1" s="43" t="s">
        <v>14</v>
      </c>
      <c r="S1" s="43" t="s">
        <v>44</v>
      </c>
    </row>
    <row r="2" spans="1:19" x14ac:dyDescent="0.3">
      <c r="A2" s="44" t="s">
        <v>27</v>
      </c>
      <c r="B2" s="45">
        <v>7.7464758969775103</v>
      </c>
      <c r="C2" s="45">
        <v>14.522497946540717</v>
      </c>
      <c r="D2" s="45">
        <v>5.8965143215411437</v>
      </c>
      <c r="E2" s="45">
        <v>9.6181820704748056</v>
      </c>
      <c r="F2" s="45">
        <v>14.40544645469735</v>
      </c>
      <c r="G2" s="45">
        <v>7.8220396531718697</v>
      </c>
      <c r="H2" s="45">
        <v>4.4996945731045441</v>
      </c>
      <c r="I2" s="45">
        <v>4.5218264560114392</v>
      </c>
      <c r="J2" s="45">
        <v>4.4784025667797529</v>
      </c>
      <c r="K2" s="46">
        <v>2142</v>
      </c>
      <c r="L2" s="46">
        <v>12920</v>
      </c>
      <c r="M2" s="46">
        <v>458</v>
      </c>
      <c r="N2" s="47">
        <v>84.700023086571136</v>
      </c>
      <c r="O2" s="47">
        <v>0.7374804956242198</v>
      </c>
      <c r="P2" s="47">
        <v>0.52377379968601767</v>
      </c>
      <c r="Q2" s="47">
        <v>47.64871017536359</v>
      </c>
      <c r="R2" s="48">
        <f>K2/L2</f>
        <v>0.16578947368421051</v>
      </c>
      <c r="S2" s="48">
        <f>M2/K2</f>
        <v>0.2138188608776844</v>
      </c>
    </row>
    <row r="3" spans="1:19" x14ac:dyDescent="0.3">
      <c r="A3" s="44" t="s">
        <v>27</v>
      </c>
      <c r="B3" s="45">
        <v>7.7511698772192181</v>
      </c>
      <c r="C3" s="45">
        <v>14.171184949395373</v>
      </c>
      <c r="D3" s="45">
        <v>5.9197281330270179</v>
      </c>
      <c r="E3" s="45">
        <v>9.5294399618315069</v>
      </c>
      <c r="F3" s="45">
        <v>14.311956068584145</v>
      </c>
      <c r="G3" s="45">
        <v>7.7372176976182825</v>
      </c>
      <c r="H3" s="45">
        <v>4.7413699274228751</v>
      </c>
      <c r="I3" s="45">
        <v>4.7406835756917607</v>
      </c>
      <c r="J3" s="45">
        <v>4.7420281211342354</v>
      </c>
      <c r="K3" s="46">
        <v>2174</v>
      </c>
      <c r="L3" s="46">
        <v>12973</v>
      </c>
      <c r="M3" s="46">
        <v>474</v>
      </c>
      <c r="N3" s="47">
        <v>83.36433445720499</v>
      </c>
      <c r="O3" s="47">
        <v>0.7784643365382018</v>
      </c>
      <c r="P3" s="47">
        <v>0.56168826089476154</v>
      </c>
      <c r="Q3" s="47">
        <v>50.518158852890316</v>
      </c>
      <c r="R3" s="48">
        <f>K3/L3</f>
        <v>0.16757881754413012</v>
      </c>
      <c r="S3" s="48">
        <f>M3/K3</f>
        <v>0.21803127874885003</v>
      </c>
    </row>
    <row r="4" spans="1:19" x14ac:dyDescent="0.3">
      <c r="A4" s="44" t="s">
        <v>27</v>
      </c>
      <c r="B4" s="45">
        <v>7.7075347273560038</v>
      </c>
      <c r="C4" s="45">
        <v>14.419775341722538</v>
      </c>
      <c r="D4" s="45">
        <v>5.9692935312403481</v>
      </c>
      <c r="E4" s="45">
        <v>9.7280021617962014</v>
      </c>
      <c r="F4" s="45">
        <v>14.736130581510766</v>
      </c>
      <c r="G4" s="45">
        <v>7.819443908455086</v>
      </c>
      <c r="H4" s="45">
        <v>4.6037355548870948</v>
      </c>
      <c r="I4" s="45">
        <v>4.7717925936139993</v>
      </c>
      <c r="J4" s="45">
        <v>4.4268053884554996</v>
      </c>
      <c r="K4" s="46">
        <v>2184</v>
      </c>
      <c r="L4" s="46">
        <v>13044</v>
      </c>
      <c r="M4" s="46">
        <v>463</v>
      </c>
      <c r="N4" s="47">
        <v>85.172896578606057</v>
      </c>
      <c r="O4" s="47">
        <v>0.76145201387825101</v>
      </c>
      <c r="P4" s="47">
        <v>0.54313987181297474</v>
      </c>
      <c r="Q4" s="47">
        <v>49.20409336517482</v>
      </c>
      <c r="R4" s="48">
        <f>K4/L4</f>
        <v>0.16743330266789327</v>
      </c>
      <c r="S4" s="48">
        <f>M4/K4</f>
        <v>0.21199633699633699</v>
      </c>
    </row>
    <row r="5" spans="1:19" x14ac:dyDescent="0.3">
      <c r="A5" s="44" t="s">
        <v>27</v>
      </c>
      <c r="B5" s="45">
        <v>7.4576541943031609</v>
      </c>
      <c r="C5" s="45">
        <v>13.85161806244024</v>
      </c>
      <c r="D5" s="45">
        <v>5.7449525383760642</v>
      </c>
      <c r="E5" s="45">
        <v>9.4271637858393529</v>
      </c>
      <c r="F5" s="45">
        <v>14.178578306375767</v>
      </c>
      <c r="G5" s="45">
        <v>7.6101218105748298</v>
      </c>
      <c r="H5" s="45">
        <v>4.6986149681070106</v>
      </c>
      <c r="I5" s="45">
        <v>4.8744821701753454</v>
      </c>
      <c r="J5" s="45">
        <v>4.5231118803286723</v>
      </c>
      <c r="K5" s="46">
        <v>2173</v>
      </c>
      <c r="L5" s="46">
        <v>12905</v>
      </c>
      <c r="M5" s="46">
        <v>461</v>
      </c>
      <c r="N5" s="47">
        <v>84.251825278350424</v>
      </c>
      <c r="O5" s="47">
        <v>0.76076512701417742</v>
      </c>
      <c r="P5" s="47">
        <v>0.55184013874887294</v>
      </c>
      <c r="Q5" s="47">
        <v>50.247677112342984</v>
      </c>
      <c r="R5" s="48">
        <f t="shared" ref="R5:R6" si="0">K5/L5</f>
        <v>0.16838434715226655</v>
      </c>
      <c r="S5" s="48">
        <f t="shared" ref="S5:S6" si="1">M5/K5</f>
        <v>0.21214910262310172</v>
      </c>
    </row>
    <row r="6" spans="1:19" x14ac:dyDescent="0.3">
      <c r="A6" s="44" t="s">
        <v>27</v>
      </c>
      <c r="B6" s="45">
        <v>7.3362411377038672</v>
      </c>
      <c r="C6" s="45">
        <v>13.707373479010808</v>
      </c>
      <c r="D6" s="45">
        <v>5.6576360205489875</v>
      </c>
      <c r="E6" s="45">
        <v>9.4482292730674082</v>
      </c>
      <c r="F6" s="45">
        <v>14.40654202959222</v>
      </c>
      <c r="G6" s="45">
        <v>7.5704083099635131</v>
      </c>
      <c r="H6" s="45">
        <v>4.5447480550359947</v>
      </c>
      <c r="I6" s="45">
        <v>4.6139095644533779</v>
      </c>
      <c r="J6" s="45">
        <v>4.4792228724024374</v>
      </c>
      <c r="K6" s="46">
        <v>2119</v>
      </c>
      <c r="L6" s="46">
        <v>12895</v>
      </c>
      <c r="M6" s="46">
        <v>449</v>
      </c>
      <c r="N6" s="47">
        <v>82.788521382638521</v>
      </c>
      <c r="O6" s="47">
        <v>0.75235195246233166</v>
      </c>
      <c r="P6" s="47">
        <v>0.53104929141809687</v>
      </c>
      <c r="Q6" s="47">
        <v>47.894626719151262</v>
      </c>
      <c r="R6" s="48">
        <f t="shared" si="0"/>
        <v>0.16432725862737496</v>
      </c>
      <c r="S6" s="48">
        <f t="shared" si="1"/>
        <v>0.21189240207645116</v>
      </c>
    </row>
    <row r="7" spans="1:19" x14ac:dyDescent="0.3">
      <c r="A7" s="44" t="s">
        <v>27</v>
      </c>
      <c r="B7" s="49">
        <f t="shared" ref="B7:S7" si="2">AVERAGE(B2:B6)</f>
        <v>7.5998151667119513</v>
      </c>
      <c r="C7" s="49">
        <f t="shared" si="2"/>
        <v>14.134489955821937</v>
      </c>
      <c r="D7" s="49">
        <f t="shared" si="2"/>
        <v>5.8376249089467125</v>
      </c>
      <c r="E7" s="49">
        <f t="shared" si="2"/>
        <v>9.550203450601856</v>
      </c>
      <c r="F7" s="49">
        <f t="shared" si="2"/>
        <v>14.407730688152048</v>
      </c>
      <c r="G7" s="49">
        <f t="shared" si="2"/>
        <v>7.7118462759567148</v>
      </c>
      <c r="H7" s="49">
        <f t="shared" si="2"/>
        <v>4.6176326157115044</v>
      </c>
      <c r="I7" s="49">
        <f t="shared" si="2"/>
        <v>4.7045388719891843</v>
      </c>
      <c r="J7" s="49">
        <f t="shared" si="2"/>
        <v>4.5299141658201192</v>
      </c>
      <c r="K7" s="49">
        <f t="shared" si="2"/>
        <v>2158.4</v>
      </c>
      <c r="L7" s="49">
        <f t="shared" si="2"/>
        <v>12947.4</v>
      </c>
      <c r="M7" s="49">
        <f t="shared" si="2"/>
        <v>461</v>
      </c>
      <c r="N7" s="49">
        <f t="shared" si="2"/>
        <v>84.055520156674234</v>
      </c>
      <c r="O7" s="49">
        <f t="shared" si="2"/>
        <v>0.75810278510343632</v>
      </c>
      <c r="P7" s="49">
        <f t="shared" si="2"/>
        <v>0.5422982725121448</v>
      </c>
      <c r="Q7" s="49">
        <f t="shared" si="2"/>
        <v>49.102653244984594</v>
      </c>
      <c r="R7" s="49">
        <f t="shared" si="2"/>
        <v>0.16670263993517509</v>
      </c>
      <c r="S7" s="49">
        <f t="shared" si="2"/>
        <v>0.21357759626448486</v>
      </c>
    </row>
    <row r="8" spans="1:19" x14ac:dyDescent="0.3">
      <c r="A8" s="44" t="s">
        <v>28</v>
      </c>
      <c r="B8" s="50">
        <v>7.0995889511128487</v>
      </c>
      <c r="C8" s="50">
        <v>12.998795387552583</v>
      </c>
      <c r="D8" s="50">
        <v>5.3636087264045971</v>
      </c>
      <c r="E8" s="50">
        <v>8.7970142315833417</v>
      </c>
      <c r="F8" s="50">
        <v>13.506659364692835</v>
      </c>
      <c r="G8" s="50">
        <v>6.9202980159466332</v>
      </c>
      <c r="H8" s="50">
        <v>3.0271279287797075</v>
      </c>
      <c r="I8" s="50">
        <v>3.1810517114266585</v>
      </c>
      <c r="J8" s="50">
        <v>2.8719052112580812</v>
      </c>
      <c r="K8" s="51">
        <v>3003</v>
      </c>
      <c r="L8" s="51">
        <v>12984</v>
      </c>
      <c r="M8" s="51">
        <v>434</v>
      </c>
      <c r="N8" s="47">
        <v>86.701923389072618</v>
      </c>
      <c r="O8" s="47">
        <v>0.43166433971297619</v>
      </c>
      <c r="P8" s="47">
        <v>0.38281385815736674</v>
      </c>
      <c r="Q8" s="47">
        <v>36.439255777746503</v>
      </c>
      <c r="R8" s="48">
        <f>K8/L8</f>
        <v>0.23128465804066545</v>
      </c>
      <c r="S8" s="48">
        <f>M8/K8</f>
        <v>0.14452214452214451</v>
      </c>
    </row>
    <row r="9" spans="1:19" x14ac:dyDescent="0.3">
      <c r="A9" s="44" t="s">
        <v>28</v>
      </c>
      <c r="B9" s="50">
        <v>7.1031172072421374</v>
      </c>
      <c r="C9" s="50">
        <v>13.065658179417991</v>
      </c>
      <c r="D9" s="50">
        <v>5.4602804851361251</v>
      </c>
      <c r="E9" s="50">
        <v>8.8693489181555289</v>
      </c>
      <c r="F9" s="50">
        <v>13.677757669109134</v>
      </c>
      <c r="G9" s="50">
        <v>7.0322952660826239</v>
      </c>
      <c r="H9" s="50">
        <v>2.9646960926687593</v>
      </c>
      <c r="I9" s="50">
        <v>3.0824248033833159</v>
      </c>
      <c r="J9" s="50">
        <v>2.8453775841549414</v>
      </c>
      <c r="K9" s="51">
        <v>2950</v>
      </c>
      <c r="L9" s="51">
        <v>13034</v>
      </c>
      <c r="M9" s="51">
        <v>499</v>
      </c>
      <c r="N9" s="47">
        <v>85.044633890667214</v>
      </c>
      <c r="O9" s="47">
        <v>0.42079560642023284</v>
      </c>
      <c r="P9" s="47">
        <v>0.37139884955813757</v>
      </c>
      <c r="Q9" s="47">
        <v>33.001807610023732</v>
      </c>
      <c r="R9" s="48">
        <f>K9/L9</f>
        <v>0.22633113395734233</v>
      </c>
      <c r="S9" s="48">
        <f>M9/K9</f>
        <v>0.16915254237288135</v>
      </c>
    </row>
    <row r="10" spans="1:19" x14ac:dyDescent="0.3">
      <c r="A10" s="44" t="s">
        <v>28</v>
      </c>
      <c r="B10" s="50">
        <v>7.0594692170278712</v>
      </c>
      <c r="C10" s="50">
        <v>12.98675871927575</v>
      </c>
      <c r="D10" s="50">
        <v>5.4291211920034339</v>
      </c>
      <c r="E10" s="50">
        <v>8.7418955031628247</v>
      </c>
      <c r="F10" s="50">
        <v>13.286014145360614</v>
      </c>
      <c r="G10" s="50">
        <v>6.9800088545049155</v>
      </c>
      <c r="H10" s="50">
        <v>3.098967394868787</v>
      </c>
      <c r="I10" s="50">
        <v>3.2077844270101967</v>
      </c>
      <c r="J10" s="50">
        <v>2.9920554228138991</v>
      </c>
      <c r="K10" s="51">
        <v>2958</v>
      </c>
      <c r="L10" s="51">
        <v>12741</v>
      </c>
      <c r="M10" s="51">
        <v>476</v>
      </c>
      <c r="N10" s="47">
        <v>86.583723868485421</v>
      </c>
      <c r="O10" s="47">
        <v>0.4253028367099157</v>
      </c>
      <c r="P10" s="47">
        <v>0.37621499354316668</v>
      </c>
      <c r="Q10" s="47">
        <v>33.679892810986559</v>
      </c>
      <c r="R10" s="48">
        <f>K10/L10</f>
        <v>0.23216388038615493</v>
      </c>
      <c r="S10" s="48">
        <f>M10/K10</f>
        <v>0.16091954022988506</v>
      </c>
    </row>
    <row r="11" spans="1:19" x14ac:dyDescent="0.3">
      <c r="A11" s="44" t="s">
        <v>28</v>
      </c>
      <c r="B11" s="50">
        <v>6.6733115601453097</v>
      </c>
      <c r="C11" s="50">
        <v>12.467737631164727</v>
      </c>
      <c r="D11" s="50">
        <v>4.9759282522214523</v>
      </c>
      <c r="E11" s="50">
        <v>8.2590134462203117</v>
      </c>
      <c r="F11" s="50">
        <v>12.79377004195578</v>
      </c>
      <c r="G11" s="50">
        <v>6.4417406872604284</v>
      </c>
      <c r="H11" s="50">
        <v>3.1323633913375279</v>
      </c>
      <c r="I11" s="50">
        <v>3.3387831228822775</v>
      </c>
      <c r="J11" s="50">
        <v>2.9250883294134566</v>
      </c>
      <c r="K11" s="51">
        <v>3037</v>
      </c>
      <c r="L11" s="51">
        <v>12856</v>
      </c>
      <c r="M11" s="51">
        <v>455</v>
      </c>
      <c r="N11" s="47">
        <v>87.67618877692513</v>
      </c>
      <c r="O11" s="47">
        <v>0.44194623381273945</v>
      </c>
      <c r="P11" s="47">
        <v>0.39118227800074606</v>
      </c>
      <c r="Q11" s="47">
        <v>36.346994353546009</v>
      </c>
      <c r="R11" s="48">
        <f t="shared" ref="R11" si="3">K11/L11</f>
        <v>0.23623210952084631</v>
      </c>
      <c r="S11" s="48">
        <f t="shared" ref="S11" si="4">M11/K11</f>
        <v>0.1498189002304906</v>
      </c>
    </row>
    <row r="12" spans="1:19" x14ac:dyDescent="0.3">
      <c r="A12" s="44" t="s">
        <v>28</v>
      </c>
      <c r="B12" s="50">
        <v>6.3856873424958538</v>
      </c>
      <c r="C12" s="50">
        <v>11.95072240754147</v>
      </c>
      <c r="D12" s="50">
        <v>4.8047021485782562</v>
      </c>
      <c r="E12" s="50">
        <v>8.0215570669776852</v>
      </c>
      <c r="F12" s="50">
        <v>12.350510854786027</v>
      </c>
      <c r="G12" s="50">
        <v>6.296137763651938</v>
      </c>
      <c r="H12" s="50">
        <v>3.0698351385458396</v>
      </c>
      <c r="I12" s="50">
        <v>3.2586981155556156</v>
      </c>
      <c r="J12" s="50">
        <v>2.8805703254147801</v>
      </c>
      <c r="K12" s="51">
        <v>2972</v>
      </c>
      <c r="L12" s="51">
        <v>12813</v>
      </c>
      <c r="M12" s="51">
        <v>477</v>
      </c>
      <c r="N12" s="47">
        <v>85.984506650500265</v>
      </c>
      <c r="O12" s="47">
        <v>0.43050237016692799</v>
      </c>
      <c r="P12" s="47">
        <v>0.38058900416435226</v>
      </c>
      <c r="Q12" s="47">
        <v>35.046876865386231</v>
      </c>
      <c r="R12" s="48">
        <f>K12/L12</f>
        <v>0.23195192382736282</v>
      </c>
      <c r="S12" s="48">
        <f>M12/K12</f>
        <v>0.16049798115746972</v>
      </c>
    </row>
    <row r="13" spans="1:19" x14ac:dyDescent="0.3">
      <c r="A13" s="44" t="s">
        <v>28</v>
      </c>
      <c r="B13" s="49">
        <f t="shared" ref="B13:S13" si="5">AVERAGE(B8:B12)</f>
        <v>6.8642348556048045</v>
      </c>
      <c r="C13" s="49">
        <f t="shared" si="5"/>
        <v>12.693934464990503</v>
      </c>
      <c r="D13" s="49">
        <f t="shared" si="5"/>
        <v>5.2067281608687734</v>
      </c>
      <c r="E13" s="49">
        <f t="shared" si="5"/>
        <v>8.5377658332199378</v>
      </c>
      <c r="F13" s="49">
        <f t="shared" si="5"/>
        <v>13.122942415180878</v>
      </c>
      <c r="G13" s="49">
        <f t="shared" si="5"/>
        <v>6.7340961174893064</v>
      </c>
      <c r="H13" s="49">
        <f t="shared" si="5"/>
        <v>3.0585979892401243</v>
      </c>
      <c r="I13" s="49">
        <f t="shared" si="5"/>
        <v>3.2137484360516124</v>
      </c>
      <c r="J13" s="49">
        <f t="shared" si="5"/>
        <v>2.9029993746110319</v>
      </c>
      <c r="K13" s="49">
        <f t="shared" si="5"/>
        <v>2984</v>
      </c>
      <c r="L13" s="49">
        <f t="shared" si="5"/>
        <v>12885.6</v>
      </c>
      <c r="M13" s="49">
        <f t="shared" si="5"/>
        <v>468.2</v>
      </c>
      <c r="N13" s="49">
        <f t="shared" si="5"/>
        <v>86.398195315130124</v>
      </c>
      <c r="O13" s="49">
        <f t="shared" si="5"/>
        <v>0.43004227736455841</v>
      </c>
      <c r="P13" s="49">
        <f t="shared" si="5"/>
        <v>0.38043979668475386</v>
      </c>
      <c r="Q13" s="49">
        <f t="shared" si="5"/>
        <v>34.902965483537805</v>
      </c>
      <c r="R13" s="49">
        <f t="shared" si="5"/>
        <v>0.23159274114647435</v>
      </c>
      <c r="S13" s="49">
        <f t="shared" si="5"/>
        <v>0.15698222170257425</v>
      </c>
    </row>
    <row r="14" spans="1:19" x14ac:dyDescent="0.3">
      <c r="A14" s="44" t="s">
        <v>29</v>
      </c>
      <c r="B14" s="50">
        <v>6.2503094710913949</v>
      </c>
      <c r="C14" s="50">
        <v>11.771782678305497</v>
      </c>
      <c r="D14" s="50">
        <v>4.6156737492089048</v>
      </c>
      <c r="E14" s="50">
        <v>7.5630302772404772</v>
      </c>
      <c r="F14" s="50">
        <v>11.731030407637268</v>
      </c>
      <c r="G14" s="50">
        <v>5.8156149558466117</v>
      </c>
      <c r="H14" s="50">
        <v>2.852415914896604</v>
      </c>
      <c r="I14" s="50">
        <v>2.8324823025958721</v>
      </c>
      <c r="J14" s="50">
        <v>2.8724607328447704</v>
      </c>
      <c r="K14" s="51">
        <v>2989</v>
      </c>
      <c r="L14" s="51">
        <v>12648</v>
      </c>
      <c r="M14" s="51">
        <v>890</v>
      </c>
      <c r="N14" s="47">
        <v>82.403047299396832</v>
      </c>
      <c r="O14" s="47">
        <v>0.24702986926029891</v>
      </c>
      <c r="P14" s="47">
        <v>0.38584305947834208</v>
      </c>
      <c r="Q14" s="47">
        <v>44.903522936923011</v>
      </c>
      <c r="R14" s="48">
        <f>K14/L14</f>
        <v>0.23632194813409235</v>
      </c>
      <c r="S14" s="48">
        <f>M14/K14</f>
        <v>0.29775844764135162</v>
      </c>
    </row>
    <row r="15" spans="1:19" x14ac:dyDescent="0.3">
      <c r="A15" s="44" t="s">
        <v>29</v>
      </c>
      <c r="B15" s="50">
        <v>6.8577505430796837</v>
      </c>
      <c r="C15" s="50">
        <v>12.562964156966315</v>
      </c>
      <c r="D15" s="50">
        <v>5.2242837634265369</v>
      </c>
      <c r="E15" s="50">
        <v>8.4829776615021597</v>
      </c>
      <c r="F15" s="50">
        <v>12.978942736128293</v>
      </c>
      <c r="G15" s="50">
        <v>6.6941768064002831</v>
      </c>
      <c r="H15" s="50">
        <v>2.7837634280927444</v>
      </c>
      <c r="I15" s="50">
        <v>2.780436744993366</v>
      </c>
      <c r="J15" s="50">
        <v>2.7872750603608125</v>
      </c>
      <c r="K15" s="51">
        <v>2994</v>
      </c>
      <c r="L15" s="51">
        <v>12708</v>
      </c>
      <c r="M15" s="51">
        <v>923</v>
      </c>
      <c r="N15" s="47">
        <v>83.23036736792146</v>
      </c>
      <c r="O15" s="47">
        <v>0.24292593757750994</v>
      </c>
      <c r="P15" s="47">
        <v>0.38133055851343556</v>
      </c>
      <c r="Q15" s="47">
        <v>42.632365347501612</v>
      </c>
      <c r="R15" s="48">
        <f>K15/L15</f>
        <v>0.2355996222851747</v>
      </c>
      <c r="S15" s="48">
        <f>M15/K15</f>
        <v>0.30828323313293254</v>
      </c>
    </row>
    <row r="16" spans="1:19" x14ac:dyDescent="0.3">
      <c r="A16" s="44" t="s">
        <v>29</v>
      </c>
      <c r="B16" s="50">
        <v>6.814582829927514</v>
      </c>
      <c r="C16" s="50">
        <v>12.751311355545843</v>
      </c>
      <c r="D16" s="50">
        <v>5.1553188420628668</v>
      </c>
      <c r="E16" s="50">
        <v>8.453430464022432</v>
      </c>
      <c r="F16" s="50">
        <v>12.718359122536008</v>
      </c>
      <c r="G16" s="50">
        <v>6.7987021985165894</v>
      </c>
      <c r="H16" s="50">
        <v>2.8714689413692218</v>
      </c>
      <c r="I16" s="50">
        <v>2.8917964334966668</v>
      </c>
      <c r="J16" s="50">
        <v>2.85125445823205</v>
      </c>
      <c r="K16" s="51">
        <v>3001</v>
      </c>
      <c r="L16" s="51">
        <v>12995</v>
      </c>
      <c r="M16" s="51">
        <v>876</v>
      </c>
      <c r="N16" s="47">
        <v>82.698921500662749</v>
      </c>
      <c r="O16" s="47">
        <v>0.24902089825500157</v>
      </c>
      <c r="P16" s="47">
        <v>0.3903759045600837</v>
      </c>
      <c r="Q16" s="47">
        <v>45.324348527149468</v>
      </c>
      <c r="R16" s="48">
        <f>K16/L16</f>
        <v>0.2309349749903809</v>
      </c>
      <c r="S16" s="48">
        <f>M16/K16</f>
        <v>0.29190269910029992</v>
      </c>
    </row>
    <row r="17" spans="1:19" x14ac:dyDescent="0.3">
      <c r="A17" s="44" t="s">
        <v>29</v>
      </c>
      <c r="B17" s="50">
        <v>6.8986942199487791</v>
      </c>
      <c r="C17" s="50">
        <v>12.583367096448143</v>
      </c>
      <c r="D17" s="50">
        <v>5.26995843996235</v>
      </c>
      <c r="E17" s="50">
        <v>8.6281190764626174</v>
      </c>
      <c r="F17" s="50">
        <v>13.143893783907505</v>
      </c>
      <c r="G17" s="50">
        <v>6.856555858138683</v>
      </c>
      <c r="H17" s="50">
        <v>2.8793876264071918</v>
      </c>
      <c r="I17" s="50">
        <v>2.9254866923776195</v>
      </c>
      <c r="J17" s="50">
        <v>2.8309544305141916</v>
      </c>
      <c r="K17" s="51">
        <v>3048</v>
      </c>
      <c r="L17" s="51">
        <v>12809</v>
      </c>
      <c r="M17" s="51">
        <v>893</v>
      </c>
      <c r="N17" s="47">
        <v>82.906136978215571</v>
      </c>
      <c r="O17" s="47">
        <v>0.25016092079533209</v>
      </c>
      <c r="P17" s="47">
        <v>0.38979648760255503</v>
      </c>
      <c r="Q17" s="47">
        <v>44.758465656818579</v>
      </c>
      <c r="R17" s="48">
        <f t="shared" ref="R17" si="6">K17/L17</f>
        <v>0.23795768600202982</v>
      </c>
      <c r="S17" s="48">
        <f t="shared" ref="S17" si="7">M17/K17</f>
        <v>0.29297900262467191</v>
      </c>
    </row>
    <row r="18" spans="1:19" x14ac:dyDescent="0.3">
      <c r="A18" s="44" t="s">
        <v>29</v>
      </c>
      <c r="B18" s="50">
        <v>6.8118448099089202</v>
      </c>
      <c r="C18" s="50">
        <v>12.582944696225951</v>
      </c>
      <c r="D18" s="50">
        <v>5.1403817382058126</v>
      </c>
      <c r="E18" s="50">
        <v>8.3012233858456828</v>
      </c>
      <c r="F18" s="50">
        <v>12.762991760702594</v>
      </c>
      <c r="G18" s="50">
        <v>6.4699199717780393</v>
      </c>
      <c r="H18" s="50">
        <v>2.8903737013915056</v>
      </c>
      <c r="I18" s="50">
        <v>2.9317203412378947</v>
      </c>
      <c r="J18" s="50">
        <v>2.8457760748524126</v>
      </c>
      <c r="K18" s="51">
        <v>3060</v>
      </c>
      <c r="L18" s="51">
        <v>12748</v>
      </c>
      <c r="M18" s="51">
        <v>887</v>
      </c>
      <c r="N18" s="47">
        <v>82.658657199136513</v>
      </c>
      <c r="O18" s="47">
        <v>0.25381061456320975</v>
      </c>
      <c r="P18" s="47">
        <v>0.39547281042084298</v>
      </c>
      <c r="Q18" s="47">
        <v>45.71227705164678</v>
      </c>
      <c r="R18" s="48">
        <f>K18/L18</f>
        <v>0.24003765296517102</v>
      </c>
      <c r="S18" s="48">
        <f>M18/K18</f>
        <v>0.28986928104575166</v>
      </c>
    </row>
    <row r="19" spans="1:19" x14ac:dyDescent="0.3">
      <c r="A19" s="44" t="s">
        <v>29</v>
      </c>
      <c r="B19" s="49">
        <f t="shared" ref="B19:S19" si="8">AVERAGE(B14:B18)</f>
        <v>6.7266363747912594</v>
      </c>
      <c r="C19" s="49">
        <f t="shared" si="8"/>
        <v>12.450473996698349</v>
      </c>
      <c r="D19" s="49">
        <f t="shared" si="8"/>
        <v>5.0811233065732937</v>
      </c>
      <c r="E19" s="49">
        <f t="shared" si="8"/>
        <v>8.2857561730146738</v>
      </c>
      <c r="F19" s="49">
        <f t="shared" si="8"/>
        <v>12.667043562182332</v>
      </c>
      <c r="G19" s="49">
        <f t="shared" si="8"/>
        <v>6.5269939581360417</v>
      </c>
      <c r="H19" s="49">
        <f t="shared" si="8"/>
        <v>2.8554819224314536</v>
      </c>
      <c r="I19" s="49">
        <f t="shared" si="8"/>
        <v>2.8723845029402839</v>
      </c>
      <c r="J19" s="49">
        <f t="shared" si="8"/>
        <v>2.8375441513608477</v>
      </c>
      <c r="K19" s="49">
        <f t="shared" si="8"/>
        <v>3018.4</v>
      </c>
      <c r="L19" s="49">
        <f t="shared" si="8"/>
        <v>12781.6</v>
      </c>
      <c r="M19" s="49">
        <f t="shared" si="8"/>
        <v>893.8</v>
      </c>
      <c r="N19" s="49">
        <f t="shared" si="8"/>
        <v>82.779426069066631</v>
      </c>
      <c r="O19" s="49">
        <f t="shared" si="8"/>
        <v>0.24858964809027045</v>
      </c>
      <c r="P19" s="49">
        <f t="shared" si="8"/>
        <v>0.38856376411505184</v>
      </c>
      <c r="Q19" s="49">
        <f t="shared" si="8"/>
        <v>44.666195904007893</v>
      </c>
      <c r="R19" s="49">
        <f t="shared" si="8"/>
        <v>0.23617037687536979</v>
      </c>
      <c r="S19" s="49">
        <f t="shared" si="8"/>
        <v>0.29615853270900155</v>
      </c>
    </row>
    <row r="20" spans="1:19" x14ac:dyDescent="0.3">
      <c r="A20" s="44" t="s">
        <v>30</v>
      </c>
      <c r="B20" s="45">
        <v>7.2308513171965414</v>
      </c>
      <c r="C20" s="45">
        <v>13.517718555064034</v>
      </c>
      <c r="D20" s="45">
        <v>5.4609685398253198</v>
      </c>
      <c r="E20" s="45">
        <v>9.0692488771570829</v>
      </c>
      <c r="F20" s="45">
        <v>13.894250459111994</v>
      </c>
      <c r="G20" s="45">
        <v>7.2448448511785939</v>
      </c>
      <c r="H20" s="45">
        <v>2.7703011171462717</v>
      </c>
      <c r="I20" s="45">
        <v>2.8789405893727218</v>
      </c>
      <c r="J20" s="45">
        <v>2.6567754677000508</v>
      </c>
      <c r="K20" s="46">
        <v>2247</v>
      </c>
      <c r="L20" s="46">
        <v>12715</v>
      </c>
      <c r="M20" s="46">
        <v>468</v>
      </c>
      <c r="N20" s="47">
        <v>82.853640900362365</v>
      </c>
      <c r="O20" s="47">
        <v>0.22650101491689023</v>
      </c>
      <c r="P20" s="47">
        <v>0.35599685593044778</v>
      </c>
      <c r="Q20" s="47">
        <v>32.564824572175105</v>
      </c>
      <c r="R20" s="48">
        <f>K20/L20</f>
        <v>0.17672040896578844</v>
      </c>
      <c r="S20" s="48">
        <f>M20/K20</f>
        <v>0.20827770360480641</v>
      </c>
    </row>
    <row r="21" spans="1:19" x14ac:dyDescent="0.3">
      <c r="A21" s="44" t="s">
        <v>30</v>
      </c>
      <c r="B21" s="45">
        <v>7.8709837007566312</v>
      </c>
      <c r="C21" s="45">
        <v>14.429823381998428</v>
      </c>
      <c r="D21" s="45">
        <v>6.0947692898937449</v>
      </c>
      <c r="E21" s="45">
        <v>9.7652914996695745</v>
      </c>
      <c r="F21" s="45">
        <v>14.927738190085078</v>
      </c>
      <c r="G21" s="45">
        <v>7.8311696811758571</v>
      </c>
      <c r="H21" s="45">
        <v>2.7321373649149368</v>
      </c>
      <c r="I21" s="45">
        <v>2.8166977043522889</v>
      </c>
      <c r="J21" s="45">
        <v>2.6514494148536705</v>
      </c>
      <c r="K21" s="46">
        <v>2197</v>
      </c>
      <c r="L21" s="46">
        <v>13094</v>
      </c>
      <c r="M21" s="46">
        <v>465</v>
      </c>
      <c r="N21" s="47">
        <v>83.297487578225088</v>
      </c>
      <c r="O21" s="47">
        <v>0.21478381891560727</v>
      </c>
      <c r="P21" s="47">
        <v>0.34220958330995421</v>
      </c>
      <c r="Q21" s="47">
        <v>31.573158249141827</v>
      </c>
      <c r="R21" s="48">
        <f>K21/L21</f>
        <v>0.1677867725675882</v>
      </c>
      <c r="S21" s="48">
        <f>M21/K21</f>
        <v>0.21165225307237143</v>
      </c>
    </row>
    <row r="22" spans="1:19" x14ac:dyDescent="0.3">
      <c r="A22" s="44" t="s">
        <v>30</v>
      </c>
      <c r="B22" s="45">
        <v>7.2562965422686352</v>
      </c>
      <c r="C22" s="45">
        <v>13.507852236944819</v>
      </c>
      <c r="D22" s="45">
        <v>5.5175450619070228</v>
      </c>
      <c r="E22" s="45">
        <v>9.0298038546160342</v>
      </c>
      <c r="F22" s="45">
        <v>13.663435729903592</v>
      </c>
      <c r="G22" s="45">
        <v>7.2149698774666309</v>
      </c>
      <c r="H22" s="45">
        <v>2.8786665145195443</v>
      </c>
      <c r="I22" s="45">
        <v>3.0697188469687706</v>
      </c>
      <c r="J22" s="45">
        <v>2.6904630518924884</v>
      </c>
      <c r="K22" s="46">
        <v>2246</v>
      </c>
      <c r="L22" s="46">
        <v>12647</v>
      </c>
      <c r="M22" s="46">
        <v>449</v>
      </c>
      <c r="N22" s="47">
        <v>83.860382097043839</v>
      </c>
      <c r="O22" s="47">
        <v>0.23531088659517482</v>
      </c>
      <c r="P22" s="47">
        <v>0.36480345881661147</v>
      </c>
      <c r="Q22" s="47">
        <v>34.763290165489131</v>
      </c>
      <c r="R22" s="48">
        <f>K22/L22</f>
        <v>0.17759152368150549</v>
      </c>
      <c r="S22" s="48">
        <f>M22/K22</f>
        <v>0.19991095280498664</v>
      </c>
    </row>
    <row r="23" spans="1:19" x14ac:dyDescent="0.3">
      <c r="A23" s="44" t="s">
        <v>30</v>
      </c>
      <c r="B23" s="45">
        <v>7.4328336398583339</v>
      </c>
      <c r="C23" s="45">
        <v>13.896218048061794</v>
      </c>
      <c r="D23" s="45">
        <v>5.6315625752770408</v>
      </c>
      <c r="E23" s="45">
        <v>9.32649475031325</v>
      </c>
      <c r="F23" s="45">
        <v>14.107863580131893</v>
      </c>
      <c r="G23" s="45">
        <v>7.4796435128275895</v>
      </c>
      <c r="H23" s="45">
        <v>2.8526452996566141</v>
      </c>
      <c r="I23" s="45">
        <v>2.9358288075480892</v>
      </c>
      <c r="J23" s="45">
        <v>2.769073083784344</v>
      </c>
      <c r="K23" s="46">
        <v>2271</v>
      </c>
      <c r="L23" s="46">
        <v>12925</v>
      </c>
      <c r="M23" s="46">
        <v>475</v>
      </c>
      <c r="N23" s="47">
        <v>82.774688188681836</v>
      </c>
      <c r="O23" s="47">
        <v>0.22931073736076224</v>
      </c>
      <c r="P23" s="47">
        <v>0.36365322326608912</v>
      </c>
      <c r="Q23" s="47">
        <v>32.639205693213619</v>
      </c>
      <c r="R23" s="48">
        <f t="shared" ref="R23:R24" si="9">K23/L23</f>
        <v>0.17570599613152804</v>
      </c>
      <c r="S23" s="48">
        <f t="shared" ref="S23:S24" si="10">M23/K23</f>
        <v>0.20915896081021576</v>
      </c>
    </row>
    <row r="24" spans="1:19" x14ac:dyDescent="0.3">
      <c r="A24" s="44" t="s">
        <v>30</v>
      </c>
      <c r="B24" s="45">
        <v>7.4804365802803297</v>
      </c>
      <c r="C24" s="45">
        <v>13.921000424801212</v>
      </c>
      <c r="D24" s="45">
        <v>5.5991264919693906</v>
      </c>
      <c r="E24" s="45">
        <v>9.226580305376693</v>
      </c>
      <c r="F24" s="45">
        <v>13.958222282831279</v>
      </c>
      <c r="G24" s="45">
        <v>7.4244937389337746</v>
      </c>
      <c r="H24" s="45">
        <v>2.9627619956185396</v>
      </c>
      <c r="I24" s="45">
        <v>3.1015787269744175</v>
      </c>
      <c r="J24" s="45">
        <v>2.8355033955429336</v>
      </c>
      <c r="K24" s="46">
        <v>2340</v>
      </c>
      <c r="L24" s="46">
        <v>12879</v>
      </c>
      <c r="M24" s="46">
        <v>465</v>
      </c>
      <c r="N24" s="47">
        <v>84.548283191064229</v>
      </c>
      <c r="O24" s="47">
        <v>0.24236772261990203</v>
      </c>
      <c r="P24" s="47">
        <v>0.37266056099241013</v>
      </c>
      <c r="Q24" s="47">
        <v>35.108398931180261</v>
      </c>
      <c r="R24" s="48">
        <f t="shared" si="9"/>
        <v>0.1816911250873515</v>
      </c>
      <c r="S24" s="48">
        <f t="shared" si="10"/>
        <v>0.19871794871794871</v>
      </c>
    </row>
    <row r="25" spans="1:19" x14ac:dyDescent="0.3">
      <c r="A25" s="44" t="s">
        <v>30</v>
      </c>
      <c r="B25" s="49">
        <f t="shared" ref="B25:S25" si="11">AVERAGE(B20:B24)</f>
        <v>7.4542803560720943</v>
      </c>
      <c r="C25" s="49">
        <f t="shared" si="11"/>
        <v>13.854522529374057</v>
      </c>
      <c r="D25" s="49">
        <f t="shared" si="11"/>
        <v>5.6607943917745036</v>
      </c>
      <c r="E25" s="49">
        <f t="shared" si="11"/>
        <v>9.2834838574265284</v>
      </c>
      <c r="F25" s="49">
        <f t="shared" si="11"/>
        <v>14.110302048412768</v>
      </c>
      <c r="G25" s="49">
        <f t="shared" si="11"/>
        <v>7.4390243323164897</v>
      </c>
      <c r="H25" s="49">
        <f t="shared" si="11"/>
        <v>2.8393024583711814</v>
      </c>
      <c r="I25" s="49">
        <f t="shared" si="11"/>
        <v>2.9605529350432578</v>
      </c>
      <c r="J25" s="49">
        <f t="shared" si="11"/>
        <v>2.7206528827546976</v>
      </c>
      <c r="K25" s="49">
        <f t="shared" si="11"/>
        <v>2260.1999999999998</v>
      </c>
      <c r="L25" s="49">
        <f t="shared" si="11"/>
        <v>12852</v>
      </c>
      <c r="M25" s="49">
        <f t="shared" si="11"/>
        <v>464.4</v>
      </c>
      <c r="N25" s="49">
        <f t="shared" si="11"/>
        <v>83.466896391075466</v>
      </c>
      <c r="O25" s="49">
        <f t="shared" si="11"/>
        <v>0.22965483608166731</v>
      </c>
      <c r="P25" s="49">
        <f t="shared" si="11"/>
        <v>0.35986473646310252</v>
      </c>
      <c r="Q25" s="49">
        <f t="shared" si="11"/>
        <v>33.329775522239991</v>
      </c>
      <c r="R25" s="49">
        <f t="shared" si="11"/>
        <v>0.17589916528675237</v>
      </c>
      <c r="S25" s="49">
        <f t="shared" si="11"/>
        <v>0.20554356380206579</v>
      </c>
    </row>
    <row r="26" spans="1:19" x14ac:dyDescent="0.3">
      <c r="A26" s="44" t="s">
        <v>31</v>
      </c>
      <c r="B26" s="45">
        <v>7.2158968851736214</v>
      </c>
      <c r="C26" s="45">
        <v>13.407546501101397</v>
      </c>
      <c r="D26" s="45">
        <v>5.4633206013336642</v>
      </c>
      <c r="E26" s="45">
        <v>8.7688203702671998</v>
      </c>
      <c r="F26" s="45">
        <v>13.539629215071029</v>
      </c>
      <c r="G26" s="45">
        <v>6.9428145682093687</v>
      </c>
      <c r="H26" s="45">
        <v>2.9555524502971395</v>
      </c>
      <c r="I26" s="45">
        <v>3.1227942599293308</v>
      </c>
      <c r="J26" s="45">
        <v>2.7826051631508508</v>
      </c>
      <c r="K26" s="46">
        <v>3003</v>
      </c>
      <c r="L26" s="46">
        <v>12871</v>
      </c>
      <c r="M26" s="46">
        <v>476</v>
      </c>
      <c r="N26" s="47">
        <v>86.215939097695454</v>
      </c>
      <c r="O26" s="47">
        <v>0.31375406739640094</v>
      </c>
      <c r="P26" s="47">
        <v>0.37977802098716085</v>
      </c>
      <c r="Q26" s="47">
        <v>42.77167002822253</v>
      </c>
      <c r="R26" s="48">
        <f>K26/L26</f>
        <v>0.23331520472379769</v>
      </c>
      <c r="S26" s="48">
        <f>M26/K26</f>
        <v>0.1585081585081585</v>
      </c>
    </row>
    <row r="27" spans="1:19" x14ac:dyDescent="0.3">
      <c r="A27" s="44" t="s">
        <v>31</v>
      </c>
      <c r="B27" s="45">
        <v>6.4882255390627854</v>
      </c>
      <c r="C27" s="45">
        <v>12.240543120122458</v>
      </c>
      <c r="D27" s="45">
        <v>4.8275253121464976</v>
      </c>
      <c r="E27" s="45">
        <v>8.2088539854710429</v>
      </c>
      <c r="F27" s="45">
        <v>12.581081492864463</v>
      </c>
      <c r="G27" s="45">
        <v>6.4943044749194581</v>
      </c>
      <c r="H27" s="45">
        <v>2.9968167775726968</v>
      </c>
      <c r="I27" s="45">
        <v>3.2143076708817993</v>
      </c>
      <c r="J27" s="45">
        <v>2.7770365064392708</v>
      </c>
      <c r="K27" s="46">
        <v>3010</v>
      </c>
      <c r="L27" s="46">
        <v>12668</v>
      </c>
      <c r="M27" s="46">
        <v>470</v>
      </c>
      <c r="N27" s="47">
        <v>85.779481371365932</v>
      </c>
      <c r="O27" s="47">
        <v>0.31639928118204241</v>
      </c>
      <c r="P27" s="47">
        <v>0.38143519641932588</v>
      </c>
      <c r="Q27" s="47">
        <v>45.723068951088138</v>
      </c>
      <c r="R27" s="48">
        <f>K27/L27</f>
        <v>0.23760656772971267</v>
      </c>
      <c r="S27" s="48">
        <f>M27/K27</f>
        <v>0.15614617940199335</v>
      </c>
    </row>
    <row r="28" spans="1:19" x14ac:dyDescent="0.3">
      <c r="A28" s="44" t="s">
        <v>31</v>
      </c>
      <c r="B28" s="45">
        <v>6.8642142939989306</v>
      </c>
      <c r="C28" s="45">
        <v>12.684436036341177</v>
      </c>
      <c r="D28" s="45">
        <v>5.25683668730814</v>
      </c>
      <c r="E28" s="45">
        <v>8.5070652600584129</v>
      </c>
      <c r="F28" s="45">
        <v>12.870060757536461</v>
      </c>
      <c r="G28" s="45">
        <v>6.7848301952644015</v>
      </c>
      <c r="H28" s="45">
        <v>2.9949312205720116</v>
      </c>
      <c r="I28" s="45">
        <v>3.1815156867358709</v>
      </c>
      <c r="J28" s="45">
        <v>2.8042648077242718</v>
      </c>
      <c r="K28" s="46">
        <v>2999</v>
      </c>
      <c r="L28" s="46">
        <v>12997</v>
      </c>
      <c r="M28" s="46">
        <v>469</v>
      </c>
      <c r="N28" s="47">
        <v>84.453043507353783</v>
      </c>
      <c r="O28" s="47">
        <v>0.31505163332630304</v>
      </c>
      <c r="P28" s="47">
        <v>0.38064276103292188</v>
      </c>
      <c r="Q28" s="47">
        <v>45.410498335663078</v>
      </c>
      <c r="R28" s="48">
        <f>K28/L28</f>
        <v>0.23074555666692315</v>
      </c>
      <c r="S28" s="48">
        <f>M28/K28</f>
        <v>0.15638546182060686</v>
      </c>
    </row>
    <row r="29" spans="1:19" x14ac:dyDescent="0.3">
      <c r="A29" s="44" t="s">
        <v>31</v>
      </c>
      <c r="B29" s="45">
        <v>6.7067855802196021</v>
      </c>
      <c r="C29" s="45">
        <v>12.34586267946001</v>
      </c>
      <c r="D29" s="45">
        <v>5.0906066961160592</v>
      </c>
      <c r="E29" s="45">
        <v>8.4271120804221962</v>
      </c>
      <c r="F29" s="45">
        <v>13.033432696052952</v>
      </c>
      <c r="G29" s="45">
        <v>6.5611241594408476</v>
      </c>
      <c r="H29" s="45">
        <v>3.0748818068598793</v>
      </c>
      <c r="I29" s="45">
        <v>3.2104408768036303</v>
      </c>
      <c r="J29" s="45">
        <v>2.9379328626514942</v>
      </c>
      <c r="K29" s="46">
        <v>3087</v>
      </c>
      <c r="L29" s="46">
        <v>12701</v>
      </c>
      <c r="M29" s="46">
        <v>459</v>
      </c>
      <c r="N29" s="47">
        <v>85.27361590771352</v>
      </c>
      <c r="O29" s="47">
        <v>0.33202834105890999</v>
      </c>
      <c r="P29" s="47">
        <v>0.39598269337669101</v>
      </c>
      <c r="Q29" s="47">
        <v>44.951953922731782</v>
      </c>
      <c r="R29" s="48">
        <f t="shared" ref="R29:R30" si="12">K29/L29</f>
        <v>0.24305172821037713</v>
      </c>
      <c r="S29" s="48">
        <f t="shared" ref="S29:S30" si="13">M29/K29</f>
        <v>0.14868804664723032</v>
      </c>
    </row>
    <row r="30" spans="1:19" x14ac:dyDescent="0.3">
      <c r="A30" s="44" t="s">
        <v>31</v>
      </c>
      <c r="B30" s="45">
        <v>6.5816083496879276</v>
      </c>
      <c r="C30" s="45">
        <v>12.369205411053416</v>
      </c>
      <c r="D30" s="45">
        <v>4.9637253814426714</v>
      </c>
      <c r="E30" s="45">
        <v>8.1908720185935042</v>
      </c>
      <c r="F30" s="45">
        <v>12.66825006363058</v>
      </c>
      <c r="G30" s="45">
        <v>6.3957154557755871</v>
      </c>
      <c r="H30" s="45">
        <v>3.0082760139316407</v>
      </c>
      <c r="I30" s="45">
        <v>3.1292317428117853</v>
      </c>
      <c r="J30" s="45">
        <v>2.886403322255032</v>
      </c>
      <c r="K30" s="46">
        <v>3065</v>
      </c>
      <c r="L30" s="46">
        <v>12631</v>
      </c>
      <c r="M30" s="46">
        <v>500</v>
      </c>
      <c r="N30" s="47">
        <v>84.538730815900848</v>
      </c>
      <c r="O30" s="47">
        <v>0.32269088962651998</v>
      </c>
      <c r="P30" s="47">
        <v>0.38925642330563165</v>
      </c>
      <c r="Q30" s="47">
        <v>44.325733198391852</v>
      </c>
      <c r="R30" s="48">
        <f t="shared" si="12"/>
        <v>0.24265695511044255</v>
      </c>
      <c r="S30" s="48">
        <f t="shared" si="13"/>
        <v>0.16313213703099511</v>
      </c>
    </row>
    <row r="31" spans="1:19" x14ac:dyDescent="0.3">
      <c r="A31" s="44" t="s">
        <v>31</v>
      </c>
      <c r="B31" s="49">
        <f t="shared" ref="B31:S31" si="14">AVERAGE(B26:B30)</f>
        <v>6.7713461296285731</v>
      </c>
      <c r="C31" s="49">
        <f t="shared" si="14"/>
        <v>12.609518749615692</v>
      </c>
      <c r="D31" s="49">
        <f t="shared" si="14"/>
        <v>5.1204029356694063</v>
      </c>
      <c r="E31" s="49">
        <f t="shared" si="14"/>
        <v>8.4205447429624716</v>
      </c>
      <c r="F31" s="49">
        <f t="shared" si="14"/>
        <v>12.938490845031097</v>
      </c>
      <c r="G31" s="49">
        <f t="shared" si="14"/>
        <v>6.6357577707219324</v>
      </c>
      <c r="H31" s="49">
        <f t="shared" si="14"/>
        <v>3.0060916538466733</v>
      </c>
      <c r="I31" s="49">
        <f t="shared" si="14"/>
        <v>3.1716580474324836</v>
      </c>
      <c r="J31" s="49">
        <f t="shared" si="14"/>
        <v>2.8376485324441836</v>
      </c>
      <c r="K31" s="49">
        <f t="shared" si="14"/>
        <v>3032.8</v>
      </c>
      <c r="L31" s="49">
        <f t="shared" si="14"/>
        <v>12773.6</v>
      </c>
      <c r="M31" s="49">
        <f t="shared" si="14"/>
        <v>474.8</v>
      </c>
      <c r="N31" s="49">
        <f t="shared" si="14"/>
        <v>85.252162140005908</v>
      </c>
      <c r="O31" s="49">
        <f t="shared" si="14"/>
        <v>0.31998484251803527</v>
      </c>
      <c r="P31" s="49">
        <f t="shared" si="14"/>
        <v>0.38541901902434628</v>
      </c>
      <c r="Q31" s="49">
        <f t="shared" si="14"/>
        <v>44.636584887219477</v>
      </c>
      <c r="R31" s="49">
        <f t="shared" si="14"/>
        <v>0.23747520248825063</v>
      </c>
      <c r="S31" s="49">
        <f t="shared" si="14"/>
        <v>0.15657199668179683</v>
      </c>
    </row>
    <row r="32" spans="1:19" x14ac:dyDescent="0.3">
      <c r="A32" s="44" t="s">
        <v>32</v>
      </c>
      <c r="B32" s="45">
        <v>7.4569986224518736</v>
      </c>
      <c r="C32" s="45">
        <v>13.678404967106209</v>
      </c>
      <c r="D32" s="45">
        <v>5.7739906102857823</v>
      </c>
      <c r="E32" s="45">
        <v>9.3742382308811116</v>
      </c>
      <c r="F32" s="45">
        <v>14.188260224308387</v>
      </c>
      <c r="G32" s="45">
        <v>7.5254617047270349</v>
      </c>
      <c r="H32" s="45">
        <v>2.8084379988803132</v>
      </c>
      <c r="I32" s="45">
        <v>2.7330117936010438</v>
      </c>
      <c r="J32" s="45">
        <v>2.8826932037123245</v>
      </c>
      <c r="K32" s="46">
        <v>2290</v>
      </c>
      <c r="L32" s="46">
        <v>12876</v>
      </c>
      <c r="M32" s="46">
        <v>892</v>
      </c>
      <c r="N32" s="47">
        <v>77.067885272520144</v>
      </c>
      <c r="O32" s="47">
        <v>0.407548305317949</v>
      </c>
      <c r="P32" s="47">
        <v>0.36114282759701538</v>
      </c>
      <c r="Q32" s="47">
        <v>40.672301151883204</v>
      </c>
      <c r="R32" s="48">
        <f>K32/L32</f>
        <v>0.17785026405716062</v>
      </c>
      <c r="S32" s="48">
        <f>M32/K32</f>
        <v>0.38951965065502181</v>
      </c>
    </row>
    <row r="33" spans="1:19" x14ac:dyDescent="0.3">
      <c r="A33" s="44" t="s">
        <v>32</v>
      </c>
      <c r="B33" s="45">
        <v>7.4185176282124861</v>
      </c>
      <c r="C33" s="45">
        <v>13.650046792550837</v>
      </c>
      <c r="D33" s="45">
        <v>5.7264307541709867</v>
      </c>
      <c r="E33" s="45">
        <v>9.157719781868165</v>
      </c>
      <c r="F33" s="45">
        <v>13.923559920338496</v>
      </c>
      <c r="G33" s="45">
        <v>7.3132694685725967</v>
      </c>
      <c r="H33" s="45">
        <v>2.8390677929858352</v>
      </c>
      <c r="I33" s="45">
        <v>2.8205222146424469</v>
      </c>
      <c r="J33" s="45">
        <v>2.8581801893874692</v>
      </c>
      <c r="K33" s="46">
        <v>2242</v>
      </c>
      <c r="L33" s="46">
        <v>12623</v>
      </c>
      <c r="M33" s="46">
        <v>861</v>
      </c>
      <c r="N33" s="47">
        <v>76.650283128485341</v>
      </c>
      <c r="O33" s="47">
        <v>0.40183994523266486</v>
      </c>
      <c r="P33" s="47">
        <v>0.35582642031343054</v>
      </c>
      <c r="Q33" s="47">
        <v>40.973125472027625</v>
      </c>
      <c r="R33" s="48">
        <f>K33/L33</f>
        <v>0.17761229501703241</v>
      </c>
      <c r="S33" s="48">
        <f>M33/K33</f>
        <v>0.38403211418376448</v>
      </c>
    </row>
    <row r="34" spans="1:19" x14ac:dyDescent="0.3">
      <c r="A34" s="44" t="s">
        <v>32</v>
      </c>
      <c r="B34" s="45">
        <v>7.79591533562684</v>
      </c>
      <c r="C34" s="45">
        <v>14.533209054811632</v>
      </c>
      <c r="D34" s="45">
        <v>6.0239147957864558</v>
      </c>
      <c r="E34" s="45">
        <v>9.8677268097852053</v>
      </c>
      <c r="F34" s="45">
        <v>14.980780042595049</v>
      </c>
      <c r="G34" s="45">
        <v>8.0838507194290692</v>
      </c>
      <c r="H34" s="45">
        <v>2.729800642331472</v>
      </c>
      <c r="I34" s="45">
        <v>2.7125138664657333</v>
      </c>
      <c r="J34" s="45">
        <v>2.7471532099226774</v>
      </c>
      <c r="K34" s="46">
        <v>2213</v>
      </c>
      <c r="L34" s="46">
        <v>13021</v>
      </c>
      <c r="M34" s="46">
        <v>841</v>
      </c>
      <c r="N34" s="47">
        <v>78.422348021684144</v>
      </c>
      <c r="O34" s="47">
        <v>0.39449050620580889</v>
      </c>
      <c r="P34" s="47">
        <v>0.3490981431587129</v>
      </c>
      <c r="Q34" s="47">
        <v>40.39761154448987</v>
      </c>
      <c r="R34" s="48">
        <f>K34/L34</f>
        <v>0.16995622456032564</v>
      </c>
      <c r="S34" s="48">
        <f>M34/K34</f>
        <v>0.38002711251694532</v>
      </c>
    </row>
    <row r="35" spans="1:19" x14ac:dyDescent="0.3">
      <c r="A35" s="44" t="s">
        <v>32</v>
      </c>
      <c r="B35" s="45">
        <v>7.2101451720570848</v>
      </c>
      <c r="C35" s="45">
        <v>13.530696694997802</v>
      </c>
      <c r="D35" s="45">
        <v>5.4898615161543818</v>
      </c>
      <c r="E35" s="45">
        <v>9.2513736755684111</v>
      </c>
      <c r="F35" s="45">
        <v>13.972158398081453</v>
      </c>
      <c r="G35" s="45">
        <v>7.3448303914962763</v>
      </c>
      <c r="H35" s="45">
        <v>2.7855933788032856</v>
      </c>
      <c r="I35" s="45">
        <v>2.6043045323298335</v>
      </c>
      <c r="J35" s="45">
        <v>2.9577934379871147</v>
      </c>
      <c r="K35" s="46">
        <v>2281</v>
      </c>
      <c r="L35" s="46">
        <v>12840</v>
      </c>
      <c r="M35" s="46">
        <v>888</v>
      </c>
      <c r="N35" s="47">
        <v>76.306514461264769</v>
      </c>
      <c r="O35" s="47">
        <v>0.40693479190622739</v>
      </c>
      <c r="P35" s="47">
        <v>0.35931002664680517</v>
      </c>
      <c r="Q35" s="47">
        <v>40.533965939187809</v>
      </c>
      <c r="R35" s="48">
        <f t="shared" ref="R35:R36" si="15">K35/L35</f>
        <v>0.17764797507788163</v>
      </c>
      <c r="S35" s="48">
        <f t="shared" ref="S35:S36" si="16">M35/K35</f>
        <v>0.38930293730819815</v>
      </c>
    </row>
    <row r="36" spans="1:19" x14ac:dyDescent="0.3">
      <c r="A36" s="44" t="s">
        <v>32</v>
      </c>
      <c r="B36" s="45">
        <v>7.8788657653032601</v>
      </c>
      <c r="C36" s="45">
        <v>14.601631541979481</v>
      </c>
      <c r="D36" s="45">
        <v>6.1400685414211242</v>
      </c>
      <c r="E36" s="45">
        <v>9.7629433830726278</v>
      </c>
      <c r="F36" s="45">
        <v>14.668325571622264</v>
      </c>
      <c r="G36" s="45">
        <v>7.9997327290708942</v>
      </c>
      <c r="H36" s="45">
        <v>2.8078467861743373</v>
      </c>
      <c r="I36" s="45">
        <v>2.7637674051666417</v>
      </c>
      <c r="J36" s="45">
        <v>2.8509900399768777</v>
      </c>
      <c r="K36" s="46">
        <v>2247</v>
      </c>
      <c r="L36" s="46">
        <v>13040</v>
      </c>
      <c r="M36" s="46">
        <v>852</v>
      </c>
      <c r="N36" s="47">
        <v>77.553430533000693</v>
      </c>
      <c r="O36" s="47">
        <v>0.39681776897312149</v>
      </c>
      <c r="P36" s="47">
        <v>0.35036145982427508</v>
      </c>
      <c r="Q36" s="47">
        <v>39.899873171005822</v>
      </c>
      <c r="R36" s="48">
        <f t="shared" si="15"/>
        <v>0.1723159509202454</v>
      </c>
      <c r="S36" s="48">
        <f t="shared" si="16"/>
        <v>0.37917222963951935</v>
      </c>
    </row>
    <row r="37" spans="1:19" x14ac:dyDescent="0.3">
      <c r="A37" s="44" t="s">
        <v>32</v>
      </c>
      <c r="B37" s="49">
        <f t="shared" ref="B37:S37" si="17">AVERAGE(B32:B36)</f>
        <v>7.5520885047303095</v>
      </c>
      <c r="C37" s="49">
        <f t="shared" si="17"/>
        <v>13.998797810289194</v>
      </c>
      <c r="D37" s="49">
        <f t="shared" si="17"/>
        <v>5.8308532435637463</v>
      </c>
      <c r="E37" s="49">
        <f t="shared" si="17"/>
        <v>9.4828003762351045</v>
      </c>
      <c r="F37" s="49">
        <f t="shared" si="17"/>
        <v>14.346616831389131</v>
      </c>
      <c r="G37" s="49">
        <f t="shared" si="17"/>
        <v>7.6534290026591751</v>
      </c>
      <c r="H37" s="49">
        <f t="shared" si="17"/>
        <v>2.7941493198350491</v>
      </c>
      <c r="I37" s="49">
        <f t="shared" si="17"/>
        <v>2.7268239624411397</v>
      </c>
      <c r="J37" s="49">
        <f t="shared" si="17"/>
        <v>2.8593620161972928</v>
      </c>
      <c r="K37" s="49">
        <f t="shared" si="17"/>
        <v>2254.6</v>
      </c>
      <c r="L37" s="49">
        <f t="shared" si="17"/>
        <v>12880</v>
      </c>
      <c r="M37" s="49">
        <f t="shared" si="17"/>
        <v>866.8</v>
      </c>
      <c r="N37" s="49">
        <f t="shared" si="17"/>
        <v>77.200092283391015</v>
      </c>
      <c r="O37" s="49">
        <f t="shared" si="17"/>
        <v>0.40152626352715426</v>
      </c>
      <c r="P37" s="49">
        <f t="shared" si="17"/>
        <v>0.35514777550804777</v>
      </c>
      <c r="Q37" s="49">
        <f t="shared" si="17"/>
        <v>40.495375455718865</v>
      </c>
      <c r="R37" s="49">
        <f t="shared" si="17"/>
        <v>0.17507654192652916</v>
      </c>
      <c r="S37" s="49">
        <f t="shared" si="17"/>
        <v>0.38441080886068979</v>
      </c>
    </row>
    <row r="38" spans="1:19" x14ac:dyDescent="0.3">
      <c r="A38" s="44" t="s">
        <v>33</v>
      </c>
      <c r="B38" s="45">
        <v>6.7532659473208927</v>
      </c>
      <c r="C38" s="45">
        <v>12.436911831245489</v>
      </c>
      <c r="D38" s="45">
        <v>5.251408599377652</v>
      </c>
      <c r="E38" s="45">
        <v>8.4032372796001074</v>
      </c>
      <c r="F38" s="45">
        <v>12.949280433431472</v>
      </c>
      <c r="G38" s="45">
        <v>6.6400219706498058</v>
      </c>
      <c r="H38" s="45">
        <v>4.7655885398265925</v>
      </c>
      <c r="I38" s="45">
        <v>4.7702410394470141</v>
      </c>
      <c r="J38" s="45">
        <v>4.7607691865917507</v>
      </c>
      <c r="K38" s="46">
        <v>3004</v>
      </c>
      <c r="L38" s="46">
        <v>12727</v>
      </c>
      <c r="M38" s="46">
        <v>914</v>
      </c>
      <c r="N38" s="47">
        <v>85.162145056167063</v>
      </c>
      <c r="O38" s="47">
        <v>0.82920079693070059</v>
      </c>
      <c r="P38" s="47">
        <v>0.61954320611850933</v>
      </c>
      <c r="Q38" s="47">
        <v>45.569284914609518</v>
      </c>
      <c r="R38" s="48">
        <f>K38/L38</f>
        <v>0.23603362929205626</v>
      </c>
      <c r="S38" s="48">
        <f>M38/K38</f>
        <v>0.30426098535286283</v>
      </c>
    </row>
    <row r="39" spans="1:19" x14ac:dyDescent="0.3">
      <c r="A39" s="44" t="s">
        <v>33</v>
      </c>
      <c r="B39" s="45">
        <v>6.8127446444569548</v>
      </c>
      <c r="C39" s="45">
        <v>12.785929821455316</v>
      </c>
      <c r="D39" s="45">
        <v>5.0573201856477841</v>
      </c>
      <c r="E39" s="45">
        <v>8.656529187312449</v>
      </c>
      <c r="F39" s="45">
        <v>13.151242959475089</v>
      </c>
      <c r="G39" s="45">
        <v>6.8339150650486191</v>
      </c>
      <c r="H39" s="45">
        <v>4.6331745659796217</v>
      </c>
      <c r="I39" s="45">
        <v>4.6380726011565701</v>
      </c>
      <c r="J39" s="45">
        <v>4.6282606280910779</v>
      </c>
      <c r="K39" s="46">
        <v>3002</v>
      </c>
      <c r="L39" s="46">
        <v>12882</v>
      </c>
      <c r="M39" s="46">
        <v>962</v>
      </c>
      <c r="N39" s="47">
        <v>83.137855120336013</v>
      </c>
      <c r="O39" s="47">
        <v>0.81892175976098547</v>
      </c>
      <c r="P39" s="47">
        <v>0.60364409595454482</v>
      </c>
      <c r="Q39" s="47">
        <v>44.074132187154888</v>
      </c>
      <c r="R39" s="48">
        <f>K39/L39</f>
        <v>0.23303834808259588</v>
      </c>
      <c r="S39" s="48">
        <f>M39/K39</f>
        <v>0.32045303131245834</v>
      </c>
    </row>
    <row r="40" spans="1:19" x14ac:dyDescent="0.3">
      <c r="A40" s="44" t="s">
        <v>33</v>
      </c>
      <c r="B40" s="45">
        <v>7.0593752016976721</v>
      </c>
      <c r="C40" s="45">
        <v>13.031884157031582</v>
      </c>
      <c r="D40" s="45">
        <v>5.3336302705293228</v>
      </c>
      <c r="E40" s="45">
        <v>8.7387487210300279</v>
      </c>
      <c r="F40" s="45">
        <v>13.358720136731348</v>
      </c>
      <c r="G40" s="45">
        <v>6.9122036018430375</v>
      </c>
      <c r="H40" s="45">
        <v>4.6703554098054108</v>
      </c>
      <c r="I40" s="45">
        <v>4.6166799968155638</v>
      </c>
      <c r="J40" s="45">
        <v>4.7243367901331501</v>
      </c>
      <c r="K40" s="46">
        <v>3021</v>
      </c>
      <c r="L40" s="46">
        <v>13089</v>
      </c>
      <c r="M40" s="46">
        <v>899</v>
      </c>
      <c r="N40" s="47">
        <v>82.581116761556629</v>
      </c>
      <c r="O40" s="47">
        <v>0.82599172437926316</v>
      </c>
      <c r="P40" s="47">
        <v>0.61483632975759694</v>
      </c>
      <c r="Q40" s="47">
        <v>44.907631350173425</v>
      </c>
      <c r="R40" s="48">
        <f>K40/L40</f>
        <v>0.23080449232179692</v>
      </c>
      <c r="S40" s="48">
        <f>M40/K40</f>
        <v>0.29758358159549819</v>
      </c>
    </row>
    <row r="41" spans="1:19" x14ac:dyDescent="0.3">
      <c r="A41" s="44" t="s">
        <v>33</v>
      </c>
      <c r="B41" s="45">
        <v>6.8429526144766237</v>
      </c>
      <c r="C41" s="45">
        <v>12.456961517603395</v>
      </c>
      <c r="D41" s="45">
        <v>5.1658351812040424</v>
      </c>
      <c r="E41" s="45">
        <v>8.3825666459670174</v>
      </c>
      <c r="F41" s="45">
        <v>12.791135367700601</v>
      </c>
      <c r="G41" s="45">
        <v>6.6446272689140677</v>
      </c>
      <c r="H41" s="45">
        <v>4.7427251068845271</v>
      </c>
      <c r="I41" s="45">
        <v>4.6852408421919831</v>
      </c>
      <c r="J41" s="45">
        <v>4.8033256995212348</v>
      </c>
      <c r="K41" s="46">
        <v>3042</v>
      </c>
      <c r="L41" s="46">
        <v>12916</v>
      </c>
      <c r="M41" s="46">
        <v>912</v>
      </c>
      <c r="N41" s="47">
        <v>84.981777236769545</v>
      </c>
      <c r="O41" s="47">
        <v>0.8196082947700819</v>
      </c>
      <c r="P41" s="47">
        <v>0.61357655043500769</v>
      </c>
      <c r="Q41" s="47">
        <v>46.71656954044083</v>
      </c>
      <c r="R41" s="48">
        <f t="shared" ref="R41:R42" si="18">K41/L41</f>
        <v>0.23552183338494889</v>
      </c>
      <c r="S41" s="48">
        <f t="shared" ref="S41:S42" si="19">M41/K41</f>
        <v>0.29980276134122286</v>
      </c>
    </row>
    <row r="42" spans="1:19" x14ac:dyDescent="0.3">
      <c r="A42" s="44" t="s">
        <v>33</v>
      </c>
      <c r="B42" s="45">
        <v>6.5797229432031381</v>
      </c>
      <c r="C42" s="45">
        <v>12.318757289093883</v>
      </c>
      <c r="D42" s="45">
        <v>4.9875983228236693</v>
      </c>
      <c r="E42" s="45">
        <v>8.3550559707266565</v>
      </c>
      <c r="F42" s="45">
        <v>12.741670766702462</v>
      </c>
      <c r="G42" s="45">
        <v>6.6094262174893474</v>
      </c>
      <c r="H42" s="45">
        <v>4.628997105341087</v>
      </c>
      <c r="I42" s="45">
        <v>4.5536007509713388</v>
      </c>
      <c r="J42" s="45">
        <v>4.7013310570150546</v>
      </c>
      <c r="K42" s="46">
        <v>3001</v>
      </c>
      <c r="L42" s="46">
        <v>12805</v>
      </c>
      <c r="M42" s="46">
        <v>922</v>
      </c>
      <c r="N42" s="47">
        <v>82.08140333715707</v>
      </c>
      <c r="O42" s="47">
        <v>0.80869914744547455</v>
      </c>
      <c r="P42" s="47">
        <v>0.5987537381034832</v>
      </c>
      <c r="Q42" s="47">
        <v>44.213361339598897</v>
      </c>
      <c r="R42" s="48">
        <f t="shared" si="18"/>
        <v>0.23436157750878564</v>
      </c>
      <c r="S42" s="48">
        <f t="shared" si="19"/>
        <v>0.30723092302565813</v>
      </c>
    </row>
    <row r="43" spans="1:19" x14ac:dyDescent="0.3">
      <c r="A43" s="44" t="s">
        <v>33</v>
      </c>
      <c r="B43" s="49">
        <f t="shared" ref="B43:S43" si="20">AVERAGE(B38:B42)</f>
        <v>6.8096122702310566</v>
      </c>
      <c r="C43" s="49">
        <f t="shared" si="20"/>
        <v>12.606088923285933</v>
      </c>
      <c r="D43" s="49">
        <f t="shared" si="20"/>
        <v>5.1591585119164938</v>
      </c>
      <c r="E43" s="49">
        <f t="shared" si="20"/>
        <v>8.5072275609272516</v>
      </c>
      <c r="F43" s="49">
        <f t="shared" si="20"/>
        <v>12.998409932808192</v>
      </c>
      <c r="G43" s="49">
        <f t="shared" si="20"/>
        <v>6.7280388247889764</v>
      </c>
      <c r="H43" s="49">
        <f t="shared" si="20"/>
        <v>4.688168145567448</v>
      </c>
      <c r="I43" s="49">
        <f t="shared" si="20"/>
        <v>4.6527670461164936</v>
      </c>
      <c r="J43" s="49">
        <f t="shared" si="20"/>
        <v>4.7236046722704534</v>
      </c>
      <c r="K43" s="49">
        <f t="shared" si="20"/>
        <v>3014</v>
      </c>
      <c r="L43" s="49">
        <f t="shared" si="20"/>
        <v>12883.8</v>
      </c>
      <c r="M43" s="49">
        <f t="shared" si="20"/>
        <v>921.8</v>
      </c>
      <c r="N43" s="49">
        <f t="shared" si="20"/>
        <v>83.588859502397284</v>
      </c>
      <c r="O43" s="49">
        <f t="shared" si="20"/>
        <v>0.82048434465730102</v>
      </c>
      <c r="P43" s="49">
        <f t="shared" si="20"/>
        <v>0.61007078407382831</v>
      </c>
      <c r="Q43" s="49">
        <f t="shared" si="20"/>
        <v>45.096195866395519</v>
      </c>
      <c r="R43" s="49">
        <f t="shared" si="20"/>
        <v>0.23395197611803673</v>
      </c>
      <c r="S43" s="49">
        <f t="shared" si="20"/>
        <v>0.30586625652554006</v>
      </c>
    </row>
    <row r="44" spans="1:19" x14ac:dyDescent="0.3">
      <c r="A44" s="44" t="s">
        <v>45</v>
      </c>
      <c r="B44" s="45">
        <v>6.4017773014851658</v>
      </c>
      <c r="C44" s="45">
        <v>11.911352243601465</v>
      </c>
      <c r="D44" s="45">
        <v>4.7581132490892619</v>
      </c>
      <c r="E44" s="45">
        <v>7.9308190709644721</v>
      </c>
      <c r="F44" s="45">
        <v>12.361602448225051</v>
      </c>
      <c r="G44" s="45">
        <v>6.1095807525761252</v>
      </c>
      <c r="H44" s="45">
        <v>2.9324728492513921</v>
      </c>
      <c r="I44" s="45">
        <v>2.9637302840008255</v>
      </c>
      <c r="J44" s="45">
        <v>2.9004588375889404</v>
      </c>
      <c r="K44" s="46">
        <v>3067</v>
      </c>
      <c r="L44" s="46">
        <v>12845</v>
      </c>
      <c r="M44" s="46">
        <v>911</v>
      </c>
      <c r="N44" s="47">
        <v>84.928261576544301</v>
      </c>
      <c r="O44" s="47">
        <v>0.3278014291845231</v>
      </c>
      <c r="P44" s="47">
        <v>0.39366216701906637</v>
      </c>
      <c r="Q44" s="47">
        <v>43.943946949880107</v>
      </c>
      <c r="R44" s="48">
        <f>K44/L44</f>
        <v>0.23876994939665239</v>
      </c>
      <c r="S44" s="48">
        <f>M44/K44</f>
        <v>0.29703293120313007</v>
      </c>
    </row>
    <row r="45" spans="1:19" x14ac:dyDescent="0.3">
      <c r="A45" s="44" t="s">
        <v>45</v>
      </c>
      <c r="B45" s="45">
        <v>6.7627069550602377</v>
      </c>
      <c r="C45" s="45">
        <v>12.481966605783716</v>
      </c>
      <c r="D45" s="45">
        <v>5.0723517330035781</v>
      </c>
      <c r="E45" s="45">
        <v>8.3109459909724741</v>
      </c>
      <c r="F45" s="45">
        <v>13.003428582938849</v>
      </c>
      <c r="G45" s="45">
        <v>6.4271172897417781</v>
      </c>
      <c r="H45" s="45">
        <v>2.8163053705660954</v>
      </c>
      <c r="I45" s="45">
        <v>2.8146163204011212</v>
      </c>
      <c r="J45" s="45">
        <v>2.8180405825785835</v>
      </c>
      <c r="K45" s="46">
        <v>3022</v>
      </c>
      <c r="L45" s="46">
        <v>12851</v>
      </c>
      <c r="M45" s="46">
        <v>899</v>
      </c>
      <c r="N45" s="47">
        <v>83.160849599643655</v>
      </c>
      <c r="O45" s="47">
        <v>0.31550749767317798</v>
      </c>
      <c r="P45" s="47">
        <v>0.38076103955580376</v>
      </c>
      <c r="Q45" s="47">
        <v>43.753469577159372</v>
      </c>
      <c r="R45" s="48">
        <f>K45/L45</f>
        <v>0.23515679713640961</v>
      </c>
      <c r="S45" s="48">
        <f>M45/K45</f>
        <v>0.29748510919920584</v>
      </c>
    </row>
    <row r="46" spans="1:19" x14ac:dyDescent="0.3">
      <c r="A46" s="44" t="s">
        <v>45</v>
      </c>
      <c r="B46" s="45">
        <v>7.3911041610488173</v>
      </c>
      <c r="C46" s="45">
        <v>13.507932960424851</v>
      </c>
      <c r="D46" s="45">
        <v>5.6686150898476786</v>
      </c>
      <c r="E46" s="45">
        <v>9.060510430127982</v>
      </c>
      <c r="F46" s="45">
        <v>13.739820442474723</v>
      </c>
      <c r="G46" s="45">
        <v>7.2362317385147774</v>
      </c>
      <c r="H46" s="45">
        <v>2.8608192979582032</v>
      </c>
      <c r="I46" s="45">
        <v>2.864449572415841</v>
      </c>
      <c r="J46" s="45">
        <v>2.8570829932312756</v>
      </c>
      <c r="K46" s="46">
        <v>3061</v>
      </c>
      <c r="L46" s="46">
        <v>13255</v>
      </c>
      <c r="M46" s="46">
        <v>913</v>
      </c>
      <c r="N46" s="47">
        <v>81.928667178073596</v>
      </c>
      <c r="O46" s="47">
        <v>0.32286152094668763</v>
      </c>
      <c r="P46" s="47">
        <v>0.389659626521495</v>
      </c>
      <c r="Q46" s="47">
        <v>45.878364632584692</v>
      </c>
      <c r="R46" s="48">
        <f>K46/L46</f>
        <v>0.23093172387778196</v>
      </c>
      <c r="S46" s="48">
        <f>M46/K46</f>
        <v>0.29826853969291084</v>
      </c>
    </row>
    <row r="47" spans="1:19" x14ac:dyDescent="0.3">
      <c r="A47" s="44" t="s">
        <v>45</v>
      </c>
      <c r="B47" s="45">
        <v>6.7364673675046545</v>
      </c>
      <c r="C47" s="45">
        <v>12.625850050477762</v>
      </c>
      <c r="D47" s="45">
        <v>5.1308107205371645</v>
      </c>
      <c r="E47" s="45">
        <v>8.3758156405245039</v>
      </c>
      <c r="F47" s="45">
        <v>12.764689824497902</v>
      </c>
      <c r="G47" s="45">
        <v>6.6191599927602773</v>
      </c>
      <c r="H47" s="45">
        <v>2.8176455388694732</v>
      </c>
      <c r="I47" s="45">
        <v>2.7555826421265674</v>
      </c>
      <c r="J47" s="45">
        <v>2.8828805392236823</v>
      </c>
      <c r="K47" s="46">
        <v>2900</v>
      </c>
      <c r="L47" s="46">
        <v>12913</v>
      </c>
      <c r="M47" s="46">
        <v>929</v>
      </c>
      <c r="N47" s="47">
        <v>81.873419522220999</v>
      </c>
      <c r="O47" s="47">
        <v>0.30531504835478612</v>
      </c>
      <c r="P47" s="47">
        <v>0.3672693335199404</v>
      </c>
      <c r="Q47" s="47">
        <v>42.167642721826404</v>
      </c>
      <c r="R47" s="48">
        <f t="shared" ref="R47:R48" si="21">K47/L47</f>
        <v>0.22457988074033919</v>
      </c>
      <c r="S47" s="48">
        <f t="shared" ref="S47:S48" si="22">M47/K47</f>
        <v>0.32034482758620692</v>
      </c>
    </row>
    <row r="48" spans="1:19" x14ac:dyDescent="0.3">
      <c r="A48" s="44" t="s">
        <v>45</v>
      </c>
      <c r="B48" s="45">
        <v>6.5972358676427323</v>
      </c>
      <c r="C48" s="45">
        <v>12.249040927907545</v>
      </c>
      <c r="D48" s="45">
        <v>4.9725113314335179</v>
      </c>
      <c r="E48" s="45">
        <v>8.3672248077499756</v>
      </c>
      <c r="F48" s="45">
        <v>12.979681114945596</v>
      </c>
      <c r="G48" s="45">
        <v>6.5138056685910284</v>
      </c>
      <c r="H48" s="45">
        <v>2.8511045233506582</v>
      </c>
      <c r="I48" s="45">
        <v>2.8996309985576842</v>
      </c>
      <c r="J48" s="45">
        <v>2.8023168019782982</v>
      </c>
      <c r="K48" s="46">
        <v>3126</v>
      </c>
      <c r="L48" s="46">
        <v>12948</v>
      </c>
      <c r="M48" s="46">
        <v>878</v>
      </c>
      <c r="N48" s="47">
        <v>84.498312657796831</v>
      </c>
      <c r="O48" s="47">
        <v>0.33613348727617459</v>
      </c>
      <c r="P48" s="47">
        <v>0.4052628808468039</v>
      </c>
      <c r="Q48" s="47">
        <v>45.878627857745506</v>
      </c>
      <c r="R48" s="48">
        <f t="shared" si="21"/>
        <v>0.24142724745134383</v>
      </c>
      <c r="S48" s="48">
        <f t="shared" si="22"/>
        <v>0.28087012156110047</v>
      </c>
    </row>
    <row r="49" spans="1:19" x14ac:dyDescent="0.3">
      <c r="A49" s="44" t="s">
        <v>45</v>
      </c>
      <c r="B49" s="49">
        <f t="shared" ref="B49:S49" si="23">AVERAGE(B44:B48)</f>
        <v>6.7778583305483222</v>
      </c>
      <c r="C49" s="49">
        <f t="shared" si="23"/>
        <v>12.555228557639069</v>
      </c>
      <c r="D49" s="49">
        <f t="shared" si="23"/>
        <v>5.1204804247822393</v>
      </c>
      <c r="E49" s="49">
        <f t="shared" si="23"/>
        <v>8.409063188067881</v>
      </c>
      <c r="F49" s="49">
        <f t="shared" si="23"/>
        <v>12.969844482616423</v>
      </c>
      <c r="G49" s="49">
        <f t="shared" si="23"/>
        <v>6.5811790884367962</v>
      </c>
      <c r="H49" s="49">
        <f t="shared" si="23"/>
        <v>2.8556695159991645</v>
      </c>
      <c r="I49" s="49">
        <f t="shared" si="23"/>
        <v>2.859601963500408</v>
      </c>
      <c r="J49" s="49">
        <f t="shared" si="23"/>
        <v>2.8521559509201557</v>
      </c>
      <c r="K49" s="49">
        <f t="shared" si="23"/>
        <v>3035.2</v>
      </c>
      <c r="L49" s="49">
        <f t="shared" si="23"/>
        <v>12962.4</v>
      </c>
      <c r="M49" s="49">
        <f t="shared" si="23"/>
        <v>906</v>
      </c>
      <c r="N49" s="49">
        <f t="shared" si="23"/>
        <v>83.277902106855862</v>
      </c>
      <c r="O49" s="49">
        <f t="shared" si="23"/>
        <v>0.32152379668706987</v>
      </c>
      <c r="P49" s="49">
        <f t="shared" si="23"/>
        <v>0.38732300949262194</v>
      </c>
      <c r="Q49" s="49">
        <f t="shared" si="23"/>
        <v>44.324410347839219</v>
      </c>
      <c r="R49" s="49">
        <f t="shared" si="23"/>
        <v>0.23417311972050539</v>
      </c>
      <c r="S49" s="49">
        <f t="shared" si="23"/>
        <v>0.29880030584851081</v>
      </c>
    </row>
    <row r="50" spans="1:19" x14ac:dyDescent="0.3">
      <c r="A50" s="44" t="s">
        <v>46</v>
      </c>
      <c r="B50" s="50">
        <v>6.5575549978697927</v>
      </c>
      <c r="C50" s="50">
        <v>12.184868558975607</v>
      </c>
      <c r="D50" s="50">
        <v>4.9665387673971839</v>
      </c>
      <c r="E50" s="50">
        <v>8.2845232610750994</v>
      </c>
      <c r="F50" s="50">
        <v>12.738318313574203</v>
      </c>
      <c r="G50" s="50">
        <v>6.4135839348421424</v>
      </c>
      <c r="H50" s="50">
        <v>2.846348468035413</v>
      </c>
      <c r="I50" s="50">
        <v>2.7518324365446274</v>
      </c>
      <c r="J50" s="50">
        <v>2.9318508820166818</v>
      </c>
      <c r="K50" s="51">
        <v>2963</v>
      </c>
      <c r="L50" s="51">
        <v>12872</v>
      </c>
      <c r="M50" s="51">
        <v>913</v>
      </c>
      <c r="N50" s="47">
        <v>81.889958802422854</v>
      </c>
      <c r="O50" s="47">
        <v>0.24817010784948554</v>
      </c>
      <c r="P50" s="47">
        <v>0.38545255658704997</v>
      </c>
      <c r="Q50" s="47">
        <v>45.347206163911359</v>
      </c>
      <c r="R50" s="48">
        <f>K50/L50</f>
        <v>0.23018955873213176</v>
      </c>
      <c r="S50" s="48">
        <f>M50/K50</f>
        <v>0.30813364832939588</v>
      </c>
    </row>
    <row r="51" spans="1:19" x14ac:dyDescent="0.3">
      <c r="A51" s="44" t="s">
        <v>46</v>
      </c>
      <c r="B51" s="50">
        <v>6.9104852650028272</v>
      </c>
      <c r="C51" s="50">
        <v>12.688941214985228</v>
      </c>
      <c r="D51" s="50">
        <v>5.2466227239161212</v>
      </c>
      <c r="E51" s="50">
        <v>8.5037379358252885</v>
      </c>
      <c r="F51" s="50">
        <v>13.001529515812088</v>
      </c>
      <c r="G51" s="50">
        <v>6.7276447342216787</v>
      </c>
      <c r="H51" s="50">
        <v>2.8590293034289078</v>
      </c>
      <c r="I51" s="50">
        <v>2.8761611732207175</v>
      </c>
      <c r="J51" s="50">
        <v>2.8421319561530658</v>
      </c>
      <c r="K51" s="51">
        <v>3043</v>
      </c>
      <c r="L51" s="51">
        <v>12977</v>
      </c>
      <c r="M51" s="51">
        <v>916</v>
      </c>
      <c r="N51" s="47">
        <v>83.516355118998632</v>
      </c>
      <c r="O51" s="47">
        <v>0.25064061838587975</v>
      </c>
      <c r="P51" s="47">
        <v>0.39309121986797851</v>
      </c>
      <c r="Q51" s="47">
        <v>44.400959646016751</v>
      </c>
      <c r="R51" s="48">
        <f>K51/L51</f>
        <v>0.23449179317253602</v>
      </c>
      <c r="S51" s="48">
        <f>M51/K51</f>
        <v>0.30101873151495234</v>
      </c>
    </row>
    <row r="52" spans="1:19" x14ac:dyDescent="0.3">
      <c r="A52" s="44" t="s">
        <v>46</v>
      </c>
      <c r="B52" s="50">
        <v>6.748393046210067</v>
      </c>
      <c r="C52" s="50">
        <v>12.538190730037952</v>
      </c>
      <c r="D52" s="50">
        <v>5.081298379983135</v>
      </c>
      <c r="E52" s="50">
        <v>8.4103198320724619</v>
      </c>
      <c r="F52" s="50">
        <v>12.977081423751164</v>
      </c>
      <c r="G52" s="50">
        <v>6.6553377888491614</v>
      </c>
      <c r="H52" s="50">
        <v>2.7939102007670873</v>
      </c>
      <c r="I52" s="50">
        <v>2.7953419513670834</v>
      </c>
      <c r="J52" s="50">
        <v>2.7925856825282476</v>
      </c>
      <c r="K52" s="51">
        <v>2918</v>
      </c>
      <c r="L52" s="51">
        <v>12893</v>
      </c>
      <c r="M52" s="51">
        <v>905</v>
      </c>
      <c r="N52" s="47">
        <v>82.109488647529886</v>
      </c>
      <c r="O52" s="47">
        <v>0.2373655118382321</v>
      </c>
      <c r="P52" s="47">
        <v>0.3744223545331602</v>
      </c>
      <c r="Q52" s="47">
        <v>43.201438005047123</v>
      </c>
      <c r="R52" s="48">
        <f>K52/L52</f>
        <v>0.22632436205693013</v>
      </c>
      <c r="S52" s="48">
        <f>M52/K52</f>
        <v>0.31014393420150788</v>
      </c>
    </row>
    <row r="53" spans="1:19" x14ac:dyDescent="0.3">
      <c r="A53" s="44" t="s">
        <v>46</v>
      </c>
      <c r="B53" s="50">
        <v>6.6217254243746817</v>
      </c>
      <c r="C53" s="50">
        <v>12.479166736245585</v>
      </c>
      <c r="D53" s="50">
        <v>4.980472604124901</v>
      </c>
      <c r="E53" s="50">
        <v>8.3404877782175291</v>
      </c>
      <c r="F53" s="50">
        <v>12.736294344708764</v>
      </c>
      <c r="G53" s="50">
        <v>6.5894092709805285</v>
      </c>
      <c r="H53" s="50">
        <v>2.8632639866041738</v>
      </c>
      <c r="I53" s="50">
        <v>2.8809742022713394</v>
      </c>
      <c r="J53" s="50">
        <v>2.84588218839786</v>
      </c>
      <c r="K53" s="51">
        <v>3022</v>
      </c>
      <c r="L53" s="51">
        <v>12894</v>
      </c>
      <c r="M53" s="51">
        <v>897</v>
      </c>
      <c r="N53" s="47">
        <v>83.704685108215202</v>
      </c>
      <c r="O53" s="47">
        <v>0.25562050069211678</v>
      </c>
      <c r="P53" s="47">
        <v>0.3956668488601901</v>
      </c>
      <c r="Q53" s="47">
        <v>45.912183996733027</v>
      </c>
      <c r="R53" s="48">
        <f t="shared" ref="R53" si="24">K53/L53</f>
        <v>0.23437257639212036</v>
      </c>
      <c r="S53" s="48">
        <f t="shared" ref="S53" si="25">M53/K53</f>
        <v>0.29682329583057576</v>
      </c>
    </row>
    <row r="54" spans="1:19" x14ac:dyDescent="0.3">
      <c r="A54" s="44" t="s">
        <v>46</v>
      </c>
      <c r="B54" s="45">
        <v>6.7758080933708991</v>
      </c>
      <c r="C54" s="45">
        <v>12.422404393617596</v>
      </c>
      <c r="D54" s="45">
        <v>5.2072175833519401</v>
      </c>
      <c r="E54" s="45">
        <v>8.301656632101702</v>
      </c>
      <c r="F54" s="45">
        <v>12.836821125402922</v>
      </c>
      <c r="G54" s="45">
        <v>6.5511085447714219</v>
      </c>
      <c r="H54" s="45">
        <v>2.8179726029970475</v>
      </c>
      <c r="I54" s="45">
        <v>2.8601990634290027</v>
      </c>
      <c r="J54" s="45">
        <v>2.7753344639814927</v>
      </c>
      <c r="K54" s="46">
        <v>3029</v>
      </c>
      <c r="L54" s="46">
        <v>12942</v>
      </c>
      <c r="M54" s="46">
        <v>942</v>
      </c>
      <c r="N54" s="47">
        <v>82.317960391522689</v>
      </c>
      <c r="O54" s="47">
        <v>0.2493331494590208</v>
      </c>
      <c r="P54" s="47">
        <v>0.38921032523945726</v>
      </c>
      <c r="Q54" s="47">
        <v>45.523373066620408</v>
      </c>
      <c r="R54" s="48">
        <f>K54/L54</f>
        <v>0.2340441971874517</v>
      </c>
      <c r="S54" s="48">
        <f>M54/K54</f>
        <v>0.31099372730274016</v>
      </c>
    </row>
    <row r="55" spans="1:19" x14ac:dyDescent="0.3">
      <c r="A55" s="44" t="s">
        <v>46</v>
      </c>
      <c r="B55" s="49">
        <f t="shared" ref="B55:S55" si="26">AVERAGE(B50:B54)</f>
        <v>6.7227933653656535</v>
      </c>
      <c r="C55" s="49">
        <f t="shared" si="26"/>
        <v>12.462714326772394</v>
      </c>
      <c r="D55" s="49">
        <f t="shared" si="26"/>
        <v>5.0964300117546566</v>
      </c>
      <c r="E55" s="49">
        <f t="shared" si="26"/>
        <v>8.3681450878584158</v>
      </c>
      <c r="F55" s="49">
        <f t="shared" si="26"/>
        <v>12.858008944649828</v>
      </c>
      <c r="G55" s="49">
        <f t="shared" si="26"/>
        <v>6.5874168547329859</v>
      </c>
      <c r="H55" s="49">
        <f t="shared" si="26"/>
        <v>2.8361049123665256</v>
      </c>
      <c r="I55" s="49">
        <f t="shared" si="26"/>
        <v>2.8329017653665542</v>
      </c>
      <c r="J55" s="49">
        <f t="shared" si="26"/>
        <v>2.8375570346154695</v>
      </c>
      <c r="K55" s="49">
        <f t="shared" si="26"/>
        <v>2995</v>
      </c>
      <c r="L55" s="49">
        <f t="shared" si="26"/>
        <v>12915.6</v>
      </c>
      <c r="M55" s="49">
        <f t="shared" si="26"/>
        <v>914.6</v>
      </c>
      <c r="N55" s="49">
        <f t="shared" si="26"/>
        <v>82.707689613737855</v>
      </c>
      <c r="O55" s="49">
        <f t="shared" si="26"/>
        <v>0.24822597764494697</v>
      </c>
      <c r="P55" s="49">
        <f t="shared" si="26"/>
        <v>0.38756866101756721</v>
      </c>
      <c r="Q55" s="49">
        <f t="shared" si="26"/>
        <v>44.87703217566574</v>
      </c>
      <c r="R55" s="49">
        <f t="shared" si="26"/>
        <v>0.23188449750823401</v>
      </c>
      <c r="S55" s="49">
        <f t="shared" si="26"/>
        <v>0.30542266743583441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7"/>
  <sheetViews>
    <sheetView zoomScale="95" zoomScaleNormal="95" workbookViewId="0">
      <selection activeCell="S16" sqref="S16"/>
    </sheetView>
  </sheetViews>
  <sheetFormatPr defaultRowHeight="15.6" x14ac:dyDescent="0.3"/>
  <cols>
    <col min="1" max="1" width="1.69921875" customWidth="1"/>
    <col min="2" max="2" width="24.59765625" style="111" bestFit="1" customWidth="1"/>
    <col min="3" max="6" width="7.796875" bestFit="1" customWidth="1"/>
    <col min="7" max="11" width="8.796875" bestFit="1" customWidth="1"/>
    <col min="12" max="15" width="7.796875" bestFit="1" customWidth="1"/>
    <col min="16" max="21" width="8.796875" bestFit="1" customWidth="1"/>
  </cols>
  <sheetData>
    <row r="1" spans="2:21" ht="6" customHeight="1" thickBot="1" x14ac:dyDescent="0.35"/>
    <row r="2" spans="2:21" ht="16.2" thickTop="1" x14ac:dyDescent="0.3">
      <c r="B2" s="112" t="s">
        <v>108</v>
      </c>
      <c r="C2" s="113">
        <v>0</v>
      </c>
      <c r="D2" s="113">
        <v>1</v>
      </c>
      <c r="E2" s="113">
        <v>2</v>
      </c>
      <c r="F2" s="113">
        <v>3</v>
      </c>
      <c r="G2" s="113">
        <v>4</v>
      </c>
      <c r="H2" s="113">
        <v>5</v>
      </c>
      <c r="I2" s="113">
        <v>6</v>
      </c>
      <c r="J2" s="113">
        <v>7</v>
      </c>
      <c r="K2" s="113">
        <v>8</v>
      </c>
      <c r="L2" s="113">
        <v>9</v>
      </c>
      <c r="M2" s="113">
        <v>10</v>
      </c>
      <c r="N2" s="113">
        <v>11</v>
      </c>
      <c r="O2" s="113">
        <v>12</v>
      </c>
      <c r="P2" s="113">
        <v>19</v>
      </c>
      <c r="Q2" s="113">
        <v>20</v>
      </c>
      <c r="R2" s="113">
        <v>21</v>
      </c>
      <c r="S2" s="113">
        <v>22</v>
      </c>
      <c r="T2" s="113">
        <v>23</v>
      </c>
      <c r="U2" s="114">
        <v>24</v>
      </c>
    </row>
    <row r="3" spans="2:21" x14ac:dyDescent="0.3">
      <c r="B3" s="118" t="s">
        <v>103</v>
      </c>
      <c r="C3" s="116" t="s">
        <v>2</v>
      </c>
      <c r="D3" s="116" t="s">
        <v>2</v>
      </c>
      <c r="E3" s="116" t="s">
        <v>2</v>
      </c>
      <c r="F3" s="116" t="s">
        <v>2</v>
      </c>
      <c r="G3" s="116" t="s">
        <v>2</v>
      </c>
      <c r="H3" s="116" t="s">
        <v>2</v>
      </c>
      <c r="I3" s="116" t="s">
        <v>2</v>
      </c>
      <c r="J3" s="116" t="s">
        <v>2</v>
      </c>
      <c r="K3" s="116" t="s">
        <v>2</v>
      </c>
      <c r="L3" s="116" t="s">
        <v>2</v>
      </c>
      <c r="M3" s="116" t="s">
        <v>2</v>
      </c>
      <c r="N3" s="116" t="s">
        <v>2</v>
      </c>
      <c r="O3" s="116" t="s">
        <v>2</v>
      </c>
      <c r="P3" s="116" t="s">
        <v>2</v>
      </c>
      <c r="Q3" s="116" t="s">
        <v>2</v>
      </c>
      <c r="R3" s="116" t="s">
        <v>2</v>
      </c>
      <c r="S3" s="116" t="s">
        <v>2</v>
      </c>
      <c r="T3" s="116" t="s">
        <v>2</v>
      </c>
      <c r="U3" s="117" t="s">
        <v>2</v>
      </c>
    </row>
    <row r="4" spans="2:21" x14ac:dyDescent="0.3">
      <c r="B4" s="118" t="s">
        <v>3</v>
      </c>
      <c r="C4" s="116">
        <v>11</v>
      </c>
      <c r="D4" s="116">
        <v>11</v>
      </c>
      <c r="E4" s="116">
        <v>11</v>
      </c>
      <c r="F4" s="116">
        <v>15</v>
      </c>
      <c r="G4" s="116">
        <v>18</v>
      </c>
      <c r="H4" s="116">
        <v>18</v>
      </c>
      <c r="I4" s="116">
        <v>11</v>
      </c>
      <c r="J4" s="116">
        <v>15</v>
      </c>
      <c r="K4" s="116">
        <v>15</v>
      </c>
      <c r="L4" s="116">
        <v>15</v>
      </c>
      <c r="M4" s="116">
        <v>18</v>
      </c>
      <c r="N4" s="116">
        <v>18</v>
      </c>
      <c r="O4" s="116">
        <v>11</v>
      </c>
      <c r="P4" s="116">
        <v>15</v>
      </c>
      <c r="Q4" s="116">
        <v>18</v>
      </c>
      <c r="R4" s="116">
        <v>18</v>
      </c>
      <c r="S4" s="116">
        <v>11</v>
      </c>
      <c r="T4" s="116">
        <v>15</v>
      </c>
      <c r="U4" s="117">
        <v>11</v>
      </c>
    </row>
    <row r="5" spans="2:21" x14ac:dyDescent="0.3">
      <c r="B5" s="118" t="s">
        <v>97</v>
      </c>
      <c r="C5" s="116">
        <v>12</v>
      </c>
      <c r="D5" s="116">
        <v>12</v>
      </c>
      <c r="E5" s="116">
        <v>12</v>
      </c>
      <c r="F5" s="116">
        <v>18</v>
      </c>
      <c r="G5" s="116">
        <v>24</v>
      </c>
      <c r="H5" s="116">
        <v>18</v>
      </c>
      <c r="I5" s="116">
        <v>24</v>
      </c>
      <c r="J5" s="116">
        <v>12</v>
      </c>
      <c r="K5" s="116">
        <v>12</v>
      </c>
      <c r="L5" s="116">
        <v>24</v>
      </c>
      <c r="M5" s="116">
        <v>12</v>
      </c>
      <c r="N5" s="116">
        <v>12</v>
      </c>
      <c r="O5" s="116">
        <v>18</v>
      </c>
      <c r="P5" s="116">
        <v>18</v>
      </c>
      <c r="Q5" s="116">
        <v>24</v>
      </c>
      <c r="R5" s="116">
        <v>18</v>
      </c>
      <c r="S5" s="116">
        <v>24</v>
      </c>
      <c r="T5" s="116">
        <v>24</v>
      </c>
      <c r="U5" s="117">
        <v>18</v>
      </c>
    </row>
    <row r="6" spans="2:21" x14ac:dyDescent="0.3">
      <c r="B6" s="118" t="s">
        <v>98</v>
      </c>
      <c r="C6" s="116" t="s">
        <v>69</v>
      </c>
      <c r="D6" s="116" t="s">
        <v>69</v>
      </c>
      <c r="E6" s="116" t="s">
        <v>118</v>
      </c>
      <c r="F6" s="116" t="s">
        <v>69</v>
      </c>
      <c r="G6" s="116" t="s">
        <v>118</v>
      </c>
      <c r="H6" s="120" t="s">
        <v>129</v>
      </c>
      <c r="I6" s="116" t="s">
        <v>69</v>
      </c>
      <c r="J6" s="120" t="s">
        <v>129</v>
      </c>
      <c r="K6" s="116" t="s">
        <v>69</v>
      </c>
      <c r="L6" s="120" t="s">
        <v>129</v>
      </c>
      <c r="M6" s="116" t="s">
        <v>118</v>
      </c>
      <c r="N6" s="120" t="s">
        <v>129</v>
      </c>
      <c r="O6" s="116" t="s">
        <v>118</v>
      </c>
      <c r="P6" s="120" t="s">
        <v>129</v>
      </c>
      <c r="Q6" s="120" t="s">
        <v>129</v>
      </c>
      <c r="R6" s="116" t="s">
        <v>118</v>
      </c>
      <c r="S6" s="116" t="s">
        <v>118</v>
      </c>
      <c r="T6" s="116" t="s">
        <v>69</v>
      </c>
      <c r="U6" s="119" t="s">
        <v>129</v>
      </c>
    </row>
    <row r="7" spans="2:21" x14ac:dyDescent="0.3">
      <c r="B7" s="118" t="s">
        <v>99</v>
      </c>
      <c r="C7" s="116" t="s">
        <v>104</v>
      </c>
      <c r="D7" s="116" t="s">
        <v>104</v>
      </c>
      <c r="E7" s="116" t="s">
        <v>104</v>
      </c>
      <c r="F7" s="116" t="s">
        <v>104</v>
      </c>
      <c r="G7" s="116" t="s">
        <v>104</v>
      </c>
      <c r="H7" s="116" t="s">
        <v>104</v>
      </c>
      <c r="I7" s="116" t="s">
        <v>104</v>
      </c>
      <c r="J7" s="116" t="s">
        <v>104</v>
      </c>
      <c r="K7" s="116" t="s">
        <v>104</v>
      </c>
      <c r="L7" s="116" t="s">
        <v>104</v>
      </c>
      <c r="M7" s="116" t="s">
        <v>104</v>
      </c>
      <c r="N7" s="116" t="s">
        <v>104</v>
      </c>
      <c r="O7" s="116" t="s">
        <v>104</v>
      </c>
      <c r="P7" s="116" t="s">
        <v>105</v>
      </c>
      <c r="Q7" s="116" t="s">
        <v>105</v>
      </c>
      <c r="R7" s="116" t="s">
        <v>105</v>
      </c>
      <c r="S7" s="116" t="s">
        <v>105</v>
      </c>
      <c r="T7" s="116" t="s">
        <v>105</v>
      </c>
      <c r="U7" s="117" t="s">
        <v>105</v>
      </c>
    </row>
    <row r="8" spans="2:21" x14ac:dyDescent="0.3">
      <c r="B8" s="118" t="s">
        <v>125</v>
      </c>
      <c r="C8" s="116" t="s">
        <v>69</v>
      </c>
      <c r="D8" s="116" t="s">
        <v>69</v>
      </c>
      <c r="E8" s="116" t="s">
        <v>69</v>
      </c>
      <c r="F8" s="116" t="s">
        <v>69</v>
      </c>
      <c r="G8" s="116" t="s">
        <v>69</v>
      </c>
      <c r="H8" s="116" t="s">
        <v>117</v>
      </c>
      <c r="I8" s="116" t="s">
        <v>117</v>
      </c>
      <c r="J8" s="116" t="s">
        <v>117</v>
      </c>
      <c r="K8" s="116" t="s">
        <v>117</v>
      </c>
      <c r="L8" s="116" t="s">
        <v>118</v>
      </c>
      <c r="M8" s="116" t="s">
        <v>118</v>
      </c>
      <c r="N8" s="116" t="s">
        <v>118</v>
      </c>
      <c r="O8" s="116" t="s">
        <v>118</v>
      </c>
      <c r="P8" s="116" t="s">
        <v>69</v>
      </c>
      <c r="Q8" s="116" t="s">
        <v>69</v>
      </c>
      <c r="R8" s="116" t="s">
        <v>117</v>
      </c>
      <c r="S8" s="116" t="s">
        <v>117</v>
      </c>
      <c r="T8" s="116" t="s">
        <v>118</v>
      </c>
      <c r="U8" s="117" t="s">
        <v>118</v>
      </c>
    </row>
    <row r="9" spans="2:21" x14ac:dyDescent="0.3">
      <c r="B9" s="118" t="s">
        <v>126</v>
      </c>
      <c r="C9" s="120" t="s">
        <v>69</v>
      </c>
      <c r="D9" s="120" t="s">
        <v>69</v>
      </c>
      <c r="E9" s="120" t="s">
        <v>69</v>
      </c>
      <c r="F9" s="120" t="s">
        <v>120</v>
      </c>
      <c r="G9" s="120" t="s">
        <v>119</v>
      </c>
      <c r="H9" s="120" t="s">
        <v>69</v>
      </c>
      <c r="I9" s="120" t="s">
        <v>120</v>
      </c>
      <c r="J9" s="120" t="s">
        <v>119</v>
      </c>
      <c r="K9" s="120" t="s">
        <v>119</v>
      </c>
      <c r="L9" s="120" t="s">
        <v>69</v>
      </c>
      <c r="M9" s="120" t="s">
        <v>120</v>
      </c>
      <c r="N9" s="120" t="s">
        <v>120</v>
      </c>
      <c r="O9" s="120" t="s">
        <v>119</v>
      </c>
      <c r="P9" s="120" t="s">
        <v>120</v>
      </c>
      <c r="Q9" s="120" t="s">
        <v>119</v>
      </c>
      <c r="R9" s="120" t="s">
        <v>69</v>
      </c>
      <c r="S9" s="120" t="s">
        <v>120</v>
      </c>
      <c r="T9" s="120" t="s">
        <v>69</v>
      </c>
      <c r="U9" s="119" t="s">
        <v>119</v>
      </c>
    </row>
    <row r="10" spans="2:21" x14ac:dyDescent="0.3">
      <c r="B10" s="118" t="s">
        <v>127</v>
      </c>
      <c r="C10" s="120" t="s">
        <v>69</v>
      </c>
      <c r="D10" s="120" t="s">
        <v>69</v>
      </c>
      <c r="E10" s="120" t="s">
        <v>120</v>
      </c>
      <c r="F10" s="120" t="s">
        <v>119</v>
      </c>
      <c r="G10" s="120" t="s">
        <v>119</v>
      </c>
      <c r="H10" s="120" t="s">
        <v>119</v>
      </c>
      <c r="I10" s="120" t="s">
        <v>119</v>
      </c>
      <c r="J10" s="120" t="s">
        <v>69</v>
      </c>
      <c r="K10" s="120" t="s">
        <v>120</v>
      </c>
      <c r="L10" s="120" t="s">
        <v>119</v>
      </c>
      <c r="M10" s="120" t="s">
        <v>69</v>
      </c>
      <c r="N10" s="120" t="s">
        <v>120</v>
      </c>
      <c r="O10" s="120" t="s">
        <v>119</v>
      </c>
      <c r="P10" s="120" t="s">
        <v>120</v>
      </c>
      <c r="Q10" s="120" t="s">
        <v>69</v>
      </c>
      <c r="R10" s="120" t="s">
        <v>120</v>
      </c>
      <c r="S10" s="120" t="s">
        <v>69</v>
      </c>
      <c r="T10" s="120" t="s">
        <v>69</v>
      </c>
      <c r="U10" s="119" t="s">
        <v>120</v>
      </c>
    </row>
    <row r="11" spans="2:21" ht="16.2" thickBot="1" x14ac:dyDescent="0.35">
      <c r="B11" s="121" t="s">
        <v>128</v>
      </c>
      <c r="C11" s="122" t="s">
        <v>69</v>
      </c>
      <c r="D11" s="122">
        <v>0</v>
      </c>
      <c r="E11" s="122">
        <v>7</v>
      </c>
      <c r="F11" s="122">
        <v>7</v>
      </c>
      <c r="G11" s="122">
        <v>0</v>
      </c>
      <c r="H11" s="122" t="s">
        <v>69</v>
      </c>
      <c r="I11" s="122">
        <v>7</v>
      </c>
      <c r="J11" s="122">
        <v>7</v>
      </c>
      <c r="K11" s="122" t="s">
        <v>69</v>
      </c>
      <c r="L11" s="122" t="s">
        <v>69</v>
      </c>
      <c r="M11" s="122" t="s">
        <v>69</v>
      </c>
      <c r="N11" s="122">
        <v>0</v>
      </c>
      <c r="O11" s="122">
        <v>0</v>
      </c>
      <c r="P11" s="122">
        <v>0</v>
      </c>
      <c r="Q11" s="122">
        <v>7</v>
      </c>
      <c r="R11" s="122">
        <v>7</v>
      </c>
      <c r="S11" s="122" t="s">
        <v>69</v>
      </c>
      <c r="T11" s="122">
        <v>0</v>
      </c>
      <c r="U11" s="123" t="s">
        <v>69</v>
      </c>
    </row>
    <row r="12" spans="2:21" ht="22.2" thickTop="1" thickBot="1" x14ac:dyDescent="0.35">
      <c r="B12" s="245" t="s">
        <v>10</v>
      </c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7"/>
    </row>
    <row r="13" spans="2:21" ht="16.2" thickTop="1" x14ac:dyDescent="0.3">
      <c r="B13" s="124" t="s">
        <v>55</v>
      </c>
      <c r="C13" s="125">
        <v>11.284307504517013</v>
      </c>
      <c r="D13" s="125">
        <v>11.171752640486234</v>
      </c>
      <c r="E13" s="125">
        <v>11.674457888055175</v>
      </c>
      <c r="F13" s="125">
        <v>11.334757692092833</v>
      </c>
      <c r="G13" s="125">
        <v>11.315922640937377</v>
      </c>
      <c r="H13" s="125">
        <v>12.83704168832608</v>
      </c>
      <c r="I13" s="125">
        <v>12.900407526032982</v>
      </c>
      <c r="J13" s="125">
        <v>12.870436277651971</v>
      </c>
      <c r="K13" s="125">
        <v>12.872665074022613</v>
      </c>
      <c r="L13" s="125">
        <v>12.133143889534333</v>
      </c>
      <c r="M13" s="125">
        <v>12.135543184641785</v>
      </c>
      <c r="N13" s="125">
        <v>12.094279668425283</v>
      </c>
      <c r="O13" s="125">
        <v>12.047433768564209</v>
      </c>
      <c r="P13" s="125">
        <v>10.803013473481323</v>
      </c>
      <c r="Q13" s="125">
        <v>10.80337644492616</v>
      </c>
      <c r="R13" s="125">
        <v>12.842779146742158</v>
      </c>
      <c r="S13" s="125">
        <v>12.973297086530039</v>
      </c>
      <c r="T13" s="125">
        <v>12.000850274892082</v>
      </c>
      <c r="U13" s="126">
        <v>11.949117289720881</v>
      </c>
    </row>
    <row r="14" spans="2:21" x14ac:dyDescent="0.3">
      <c r="B14" s="127" t="s">
        <v>124</v>
      </c>
      <c r="C14" s="128">
        <v>4.0674381487152607</v>
      </c>
      <c r="D14" s="128">
        <v>4.2985626008993476</v>
      </c>
      <c r="E14" s="128">
        <v>3.5032199164045186</v>
      </c>
      <c r="F14" s="128">
        <v>3.6261770081978719</v>
      </c>
      <c r="G14" s="128">
        <v>3.6411913083394207</v>
      </c>
      <c r="H14" s="128">
        <v>3.6995704728197989</v>
      </c>
      <c r="I14" s="128">
        <v>3.44083968975665</v>
      </c>
      <c r="J14" s="128">
        <v>4.0183956974131956</v>
      </c>
      <c r="K14" s="128">
        <v>4.1864036151406365</v>
      </c>
      <c r="L14" s="128">
        <v>3.6847134536368018</v>
      </c>
      <c r="M14" s="128">
        <v>4.3560578822527294</v>
      </c>
      <c r="N14" s="128">
        <v>4.2737279830937407</v>
      </c>
      <c r="O14" s="128">
        <v>3.6929890220126138</v>
      </c>
      <c r="P14" s="128">
        <v>3.8676489027964913</v>
      </c>
      <c r="Q14" s="128">
        <v>3.6918738561831215</v>
      </c>
      <c r="R14" s="128">
        <v>3.9116593589905668</v>
      </c>
      <c r="S14" s="128">
        <v>3.7402243938640463</v>
      </c>
      <c r="T14" s="128">
        <v>4.2009450806316613</v>
      </c>
      <c r="U14" s="129">
        <v>3.7182464057735234</v>
      </c>
    </row>
    <row r="15" spans="2:21" x14ac:dyDescent="0.3">
      <c r="B15" s="137" t="s">
        <v>122</v>
      </c>
      <c r="C15" s="147">
        <v>1.5319916017918687</v>
      </c>
      <c r="D15" s="147">
        <v>1.7833076647471193</v>
      </c>
      <c r="E15" s="147">
        <v>0.95146485411465809</v>
      </c>
      <c r="F15" s="147">
        <v>0.98567460585767797</v>
      </c>
      <c r="G15" s="147">
        <v>1.0443187989536766</v>
      </c>
      <c r="H15" s="147">
        <v>1.0935059998438914</v>
      </c>
      <c r="I15" s="147">
        <v>0.89215929340254652</v>
      </c>
      <c r="J15" s="147">
        <v>1.4645207880839215</v>
      </c>
      <c r="K15" s="147">
        <v>1.6394108455547567</v>
      </c>
      <c r="L15" s="147">
        <v>1.1433073497293269</v>
      </c>
      <c r="M15" s="147">
        <v>1.7761820350633275</v>
      </c>
      <c r="N15" s="147">
        <v>1.7203127367417856</v>
      </c>
      <c r="O15" s="147">
        <v>1.0705106882994895</v>
      </c>
      <c r="P15" s="147">
        <v>1.2475948492010682</v>
      </c>
      <c r="Q15" s="147">
        <v>1.0542084417464834</v>
      </c>
      <c r="R15" s="147">
        <v>1.3126802010550056</v>
      </c>
      <c r="S15" s="147">
        <v>1.1252472159378231</v>
      </c>
      <c r="T15" s="147">
        <v>1.6861373916512667</v>
      </c>
      <c r="U15" s="148">
        <v>1.0936144614322918</v>
      </c>
    </row>
    <row r="16" spans="2:21" ht="16.2" thickBot="1" x14ac:dyDescent="0.35">
      <c r="B16" s="134" t="s">
        <v>123</v>
      </c>
      <c r="C16" s="135">
        <v>2.435575654818106</v>
      </c>
      <c r="D16" s="135">
        <v>2.4315836864895379</v>
      </c>
      <c r="E16" s="135">
        <v>2.4260661676723569</v>
      </c>
      <c r="F16" s="135">
        <v>2.4304742845464493</v>
      </c>
      <c r="G16" s="135">
        <v>2.4299566089124403</v>
      </c>
      <c r="H16" s="135">
        <v>2.4096648143249135</v>
      </c>
      <c r="I16" s="135">
        <v>2.4221044753822651</v>
      </c>
      <c r="J16" s="135">
        <v>2.4159151564872965</v>
      </c>
      <c r="K16" s="135">
        <v>2.4173007199389924</v>
      </c>
      <c r="L16" s="135">
        <v>2.4273023183927447</v>
      </c>
      <c r="M16" s="135">
        <v>2.4235156236439579</v>
      </c>
      <c r="N16" s="135">
        <v>2.4221104743145929</v>
      </c>
      <c r="O16" s="135">
        <v>2.4230099920269654</v>
      </c>
      <c r="P16" s="135">
        <v>2.4248761922613458</v>
      </c>
      <c r="Q16" s="135">
        <v>2.4306701802468891</v>
      </c>
      <c r="R16" s="135">
        <v>2.4237233201561073</v>
      </c>
      <c r="S16" s="135">
        <v>2.4171550792918173</v>
      </c>
      <c r="T16" s="135">
        <v>2.4292784712743036</v>
      </c>
      <c r="U16" s="136">
        <v>2.420720391434215</v>
      </c>
    </row>
    <row r="17" spans="2:21" ht="16.2" thickTop="1" x14ac:dyDescent="0.3">
      <c r="B17" s="124" t="s">
        <v>135</v>
      </c>
      <c r="C17" s="139">
        <v>9695</v>
      </c>
      <c r="D17" s="139">
        <v>9695</v>
      </c>
      <c r="E17" s="139">
        <v>9695</v>
      </c>
      <c r="F17" s="139">
        <v>9695</v>
      </c>
      <c r="G17" s="139">
        <v>9695</v>
      </c>
      <c r="H17" s="139">
        <v>12335</v>
      </c>
      <c r="I17" s="139">
        <v>12335</v>
      </c>
      <c r="J17" s="139">
        <v>12335</v>
      </c>
      <c r="K17" s="139">
        <v>12335</v>
      </c>
      <c r="L17" s="139">
        <v>10877</v>
      </c>
      <c r="M17" s="139">
        <v>10877</v>
      </c>
      <c r="N17" s="139">
        <v>10877</v>
      </c>
      <c r="O17" s="139">
        <v>10877</v>
      </c>
      <c r="P17" s="139">
        <v>9695</v>
      </c>
      <c r="Q17" s="139">
        <v>9695</v>
      </c>
      <c r="R17" s="139">
        <v>12335</v>
      </c>
      <c r="S17" s="139">
        <v>12335</v>
      </c>
      <c r="T17" s="139">
        <v>10877</v>
      </c>
      <c r="U17" s="140">
        <v>10877</v>
      </c>
    </row>
    <row r="18" spans="2:21" x14ac:dyDescent="0.3">
      <c r="B18" s="127" t="s">
        <v>71</v>
      </c>
      <c r="C18" s="130">
        <v>1484</v>
      </c>
      <c r="D18" s="130">
        <v>1594</v>
      </c>
      <c r="E18" s="130">
        <v>1239</v>
      </c>
      <c r="F18" s="130">
        <v>1651</v>
      </c>
      <c r="G18" s="130">
        <v>1682</v>
      </c>
      <c r="H18" s="130">
        <v>1809</v>
      </c>
      <c r="I18" s="130">
        <v>1324</v>
      </c>
      <c r="J18" s="130">
        <v>1680</v>
      </c>
      <c r="K18" s="130">
        <v>1729</v>
      </c>
      <c r="L18" s="130">
        <v>1778</v>
      </c>
      <c r="M18" s="130">
        <v>1764</v>
      </c>
      <c r="N18" s="130">
        <v>1782</v>
      </c>
      <c r="O18" s="130">
        <v>1780</v>
      </c>
      <c r="P18" s="130">
        <v>2249</v>
      </c>
      <c r="Q18" s="130">
        <v>2246</v>
      </c>
      <c r="R18" s="130">
        <v>2402</v>
      </c>
      <c r="S18" s="130">
        <v>2306</v>
      </c>
      <c r="T18" s="130">
        <v>2193</v>
      </c>
      <c r="U18" s="131">
        <v>2272</v>
      </c>
    </row>
    <row r="19" spans="2:21" x14ac:dyDescent="0.3">
      <c r="B19" s="127" t="s">
        <v>72</v>
      </c>
      <c r="C19" s="132">
        <v>0.15306859205776174</v>
      </c>
      <c r="D19" s="132">
        <v>0.16441464672511605</v>
      </c>
      <c r="E19" s="132">
        <v>0.12779783393501806</v>
      </c>
      <c r="F19" s="132">
        <v>0.17029396596183599</v>
      </c>
      <c r="G19" s="132">
        <v>0.17349149045899948</v>
      </c>
      <c r="H19" s="132">
        <v>0.14665585731657885</v>
      </c>
      <c r="I19" s="132">
        <v>0.10733684637211188</v>
      </c>
      <c r="J19" s="132">
        <v>0.13619781110660723</v>
      </c>
      <c r="K19" s="132">
        <v>0.14017024726388325</v>
      </c>
      <c r="L19" s="132">
        <v>0.16346419049370231</v>
      </c>
      <c r="M19" s="132">
        <v>0.16217707088351568</v>
      </c>
      <c r="N19" s="132">
        <v>0.16383193895375564</v>
      </c>
      <c r="O19" s="132">
        <v>0.16364806472372898</v>
      </c>
      <c r="P19" s="132">
        <v>0.23197524497163485</v>
      </c>
      <c r="Q19" s="132">
        <v>0.23166580711707066</v>
      </c>
      <c r="R19" s="132">
        <v>0.19473044183218485</v>
      </c>
      <c r="S19" s="132">
        <v>0.18694770976895014</v>
      </c>
      <c r="T19" s="132">
        <v>0.20161809322423463</v>
      </c>
      <c r="U19" s="133">
        <v>0.20888112531028777</v>
      </c>
    </row>
    <row r="20" spans="2:21" ht="16.2" thickBot="1" x14ac:dyDescent="0.35">
      <c r="B20" s="138" t="s">
        <v>136</v>
      </c>
      <c r="C20" s="141">
        <v>193</v>
      </c>
      <c r="D20" s="141">
        <v>307</v>
      </c>
      <c r="E20" s="141">
        <v>29</v>
      </c>
      <c r="F20" s="141">
        <v>4</v>
      </c>
      <c r="G20" s="141">
        <v>0</v>
      </c>
      <c r="H20" s="141">
        <v>33</v>
      </c>
      <c r="I20" s="141">
        <v>0</v>
      </c>
      <c r="J20" s="141">
        <v>206</v>
      </c>
      <c r="K20" s="141">
        <v>338</v>
      </c>
      <c r="L20" s="141">
        <v>0</v>
      </c>
      <c r="M20" s="141">
        <v>387</v>
      </c>
      <c r="N20" s="141">
        <v>362</v>
      </c>
      <c r="O20" s="141">
        <v>14</v>
      </c>
      <c r="P20" s="141">
        <v>92</v>
      </c>
      <c r="Q20" s="141">
        <v>9</v>
      </c>
      <c r="R20" s="141">
        <v>134</v>
      </c>
      <c r="S20" s="141">
        <v>58</v>
      </c>
      <c r="T20" s="141">
        <v>360</v>
      </c>
      <c r="U20" s="142">
        <v>61</v>
      </c>
    </row>
    <row r="21" spans="2:21" ht="16.2" thickTop="1" x14ac:dyDescent="0.3">
      <c r="B21" s="124" t="s">
        <v>60</v>
      </c>
      <c r="C21" s="143">
        <v>0.56162970603403817</v>
      </c>
      <c r="D21" s="143">
        <v>0.56162970603403817</v>
      </c>
      <c r="E21" s="143">
        <v>0.56162970603403817</v>
      </c>
      <c r="F21" s="143">
        <v>0.56162970603403817</v>
      </c>
      <c r="G21" s="143">
        <v>0.56162970603403817</v>
      </c>
      <c r="H21" s="143">
        <v>0.60364815565464125</v>
      </c>
      <c r="I21" s="143">
        <v>0.60364815565464125</v>
      </c>
      <c r="J21" s="143">
        <v>0.60364815565464125</v>
      </c>
      <c r="K21" s="143">
        <v>0.60364815565464125</v>
      </c>
      <c r="L21" s="143">
        <v>0.57672152247862463</v>
      </c>
      <c r="M21" s="143">
        <v>0.57672152247862463</v>
      </c>
      <c r="N21" s="143">
        <v>0.57672152247862463</v>
      </c>
      <c r="O21" s="143">
        <v>0.57672152247862463</v>
      </c>
      <c r="P21" s="143">
        <v>0.46869520371325424</v>
      </c>
      <c r="Q21" s="143">
        <v>0.46869520371325424</v>
      </c>
      <c r="R21" s="143">
        <v>0.52517227401702471</v>
      </c>
      <c r="S21" s="143">
        <v>0.52517227401702471</v>
      </c>
      <c r="T21" s="143">
        <v>0.48892157764089361</v>
      </c>
      <c r="U21" s="144">
        <v>0.48892157764089361</v>
      </c>
    </row>
    <row r="22" spans="2:21" x14ac:dyDescent="0.3">
      <c r="B22" s="127" t="s">
        <v>61</v>
      </c>
      <c r="C22" s="132">
        <v>0.10211449200618876</v>
      </c>
      <c r="D22" s="132">
        <v>0.10211449200618876</v>
      </c>
      <c r="E22" s="132">
        <v>0.10211449200618876</v>
      </c>
      <c r="F22" s="132">
        <v>0.10211449200618876</v>
      </c>
      <c r="G22" s="132">
        <v>0.10211449200618876</v>
      </c>
      <c r="H22" s="132">
        <v>8.5934333198216459E-2</v>
      </c>
      <c r="I22" s="132">
        <v>8.5934333198216459E-2</v>
      </c>
      <c r="J22" s="132">
        <v>8.5934333198216459E-2</v>
      </c>
      <c r="K22" s="132">
        <v>8.5934333198216459E-2</v>
      </c>
      <c r="L22" s="132">
        <v>9.6166222303944102E-2</v>
      </c>
      <c r="M22" s="132">
        <v>9.6166222303944102E-2</v>
      </c>
      <c r="N22" s="132">
        <v>9.6166222303944102E-2</v>
      </c>
      <c r="O22" s="132">
        <v>9.6166222303944102E-2</v>
      </c>
      <c r="P22" s="132">
        <v>0.1365652398143373</v>
      </c>
      <c r="Q22" s="132">
        <v>0.1365652398143373</v>
      </c>
      <c r="R22" s="132">
        <v>0.11471422780705311</v>
      </c>
      <c r="S22" s="132">
        <v>0.11471422780705311</v>
      </c>
      <c r="T22" s="132">
        <v>0.12843614967362324</v>
      </c>
      <c r="U22" s="133">
        <v>0.12843614967362324</v>
      </c>
    </row>
    <row r="23" spans="2:21" ht="16.2" thickBot="1" x14ac:dyDescent="0.35">
      <c r="B23" s="138" t="s">
        <v>130</v>
      </c>
      <c r="C23" s="145">
        <v>2.042289840123775E-2</v>
      </c>
      <c r="D23" s="145">
        <v>9.0768437338834447E-3</v>
      </c>
      <c r="E23" s="145">
        <v>4.5693656523981434E-2</v>
      </c>
      <c r="F23" s="145">
        <v>3.1975244971634864E-3</v>
      </c>
      <c r="G23" s="145">
        <v>0</v>
      </c>
      <c r="H23" s="145">
        <v>0</v>
      </c>
      <c r="I23" s="145">
        <v>3.9319010944466964E-2</v>
      </c>
      <c r="J23" s="145">
        <v>1.0458046209971626E-2</v>
      </c>
      <c r="K23" s="145">
        <v>6.4856100526955816E-3</v>
      </c>
      <c r="L23" s="145">
        <v>3.6774846005332355E-4</v>
      </c>
      <c r="M23" s="145">
        <v>1.6548680702399559E-3</v>
      </c>
      <c r="N23" s="145">
        <v>0</v>
      </c>
      <c r="O23" s="145">
        <v>1.8387423002666178E-4</v>
      </c>
      <c r="P23" s="145">
        <v>0</v>
      </c>
      <c r="Q23" s="145">
        <v>3.0943785456420838E-4</v>
      </c>
      <c r="R23" s="145">
        <v>1.6214025131738954E-3</v>
      </c>
      <c r="S23" s="145">
        <v>9.4041345764085942E-3</v>
      </c>
      <c r="T23" s="145">
        <v>1.7743863197572859E-2</v>
      </c>
      <c r="U23" s="146">
        <v>1.048083111151972E-2</v>
      </c>
    </row>
    <row r="24" spans="2:21" ht="16.2" thickTop="1" x14ac:dyDescent="0.3">
      <c r="B24" s="124" t="s">
        <v>131</v>
      </c>
      <c r="C24" s="143">
        <v>0.46749328063359757</v>
      </c>
      <c r="D24" s="143">
        <v>0.43677467040297285</v>
      </c>
      <c r="E24" s="143">
        <v>0.62539426020831601</v>
      </c>
      <c r="F24" s="143">
        <v>0.43893055014354121</v>
      </c>
      <c r="G24" s="143">
        <v>0.11527378074359024</v>
      </c>
      <c r="H24" s="143">
        <v>0.23709519337496765</v>
      </c>
      <c r="I24" s="143">
        <v>0.55461187780612387</v>
      </c>
      <c r="J24" s="143">
        <v>0.51350202465585948</v>
      </c>
      <c r="K24" s="143">
        <v>0.425304035497512</v>
      </c>
      <c r="L24" s="143">
        <v>0.26162346918754098</v>
      </c>
      <c r="M24" s="143">
        <v>0.37439054485400425</v>
      </c>
      <c r="N24" s="143">
        <v>0.30285331013849687</v>
      </c>
      <c r="O24" s="143">
        <v>0.19993304210913423</v>
      </c>
      <c r="P24" s="143">
        <v>0.24192320228602471</v>
      </c>
      <c r="Q24" s="143">
        <v>0.40091857944838993</v>
      </c>
      <c r="R24" s="143">
        <v>0.45216519144563994</v>
      </c>
      <c r="S24" s="143">
        <v>0.44116038201472035</v>
      </c>
      <c r="T24" s="143">
        <v>0.380661702062292</v>
      </c>
      <c r="U24" s="144">
        <v>0.45863832489702255</v>
      </c>
    </row>
    <row r="25" spans="2:21" ht="31.2" x14ac:dyDescent="0.3">
      <c r="B25" s="127" t="s">
        <v>132</v>
      </c>
      <c r="C25" s="132">
        <v>0.51617257616808909</v>
      </c>
      <c r="D25" s="132">
        <v>0.53993441367599948</v>
      </c>
      <c r="E25" s="132">
        <v>0.47750756338165617</v>
      </c>
      <c r="F25" s="132">
        <v>0.55123782137773436</v>
      </c>
      <c r="G25" s="132">
        <v>0.55500643640258462</v>
      </c>
      <c r="H25" s="132">
        <v>0.57728480254225489</v>
      </c>
      <c r="I25" s="132">
        <v>0.49101974552631733</v>
      </c>
      <c r="J25" s="132">
        <v>0.5550744760699855</v>
      </c>
      <c r="K25" s="132">
        <v>0.56493125733528682</v>
      </c>
      <c r="L25" s="132">
        <v>0.57021347821627877</v>
      </c>
      <c r="M25" s="132">
        <v>0.57283754911544005</v>
      </c>
      <c r="N25" s="132">
        <v>0.57610940441384084</v>
      </c>
      <c r="O25" s="132">
        <v>0.57117356020064258</v>
      </c>
      <c r="P25" s="132">
        <v>0.55945858840628482</v>
      </c>
      <c r="Q25" s="132">
        <v>0.55778548874821898</v>
      </c>
      <c r="R25" s="132">
        <v>0.58709808654086881</v>
      </c>
      <c r="S25" s="132">
        <v>0.57220832570564262</v>
      </c>
      <c r="T25" s="132">
        <v>0.54778284016056278</v>
      </c>
      <c r="U25" s="133">
        <v>0.56255373515318641</v>
      </c>
    </row>
    <row r="26" spans="2:21" x14ac:dyDescent="0.3">
      <c r="B26" s="127" t="s">
        <v>133</v>
      </c>
      <c r="C26" s="132">
        <v>0.42464402560419906</v>
      </c>
      <c r="D26" s="132">
        <v>0.44886096152067484</v>
      </c>
      <c r="E26" s="132">
        <v>0.38403882322469257</v>
      </c>
      <c r="F26" s="132">
        <v>0.46283483841150092</v>
      </c>
      <c r="G26" s="132">
        <v>0.46843161256305915</v>
      </c>
      <c r="H26" s="132">
        <v>0.49432234406819142</v>
      </c>
      <c r="I26" s="132">
        <v>0.40894651844755292</v>
      </c>
      <c r="J26" s="132">
        <v>0.47157446260797764</v>
      </c>
      <c r="K26" s="132">
        <v>0.47710690361565178</v>
      </c>
      <c r="L26" s="132">
        <v>0.49430337299322286</v>
      </c>
      <c r="M26" s="132">
        <v>0.48756377084172592</v>
      </c>
      <c r="N26" s="132">
        <v>0.48690444458877963</v>
      </c>
      <c r="O26" s="132">
        <v>0.49269206658965237</v>
      </c>
      <c r="P26" s="132">
        <v>0.49654241724024606</v>
      </c>
      <c r="Q26" s="132">
        <v>0.49607675346625291</v>
      </c>
      <c r="R26" s="132">
        <v>0.52217911490588453</v>
      </c>
      <c r="S26" s="132">
        <v>0.50682308746365534</v>
      </c>
      <c r="T26" s="132">
        <v>0.48355822522624564</v>
      </c>
      <c r="U26" s="133">
        <v>0.5060260329925268</v>
      </c>
    </row>
    <row r="27" spans="2:21" ht="16.2" thickBot="1" x14ac:dyDescent="0.35">
      <c r="B27" s="134" t="s">
        <v>134</v>
      </c>
      <c r="C27" s="149">
        <v>0.21716217145190492</v>
      </c>
      <c r="D27" s="149">
        <v>0.23182262220080474</v>
      </c>
      <c r="E27" s="149">
        <v>0.18475419030492002</v>
      </c>
      <c r="F27" s="149">
        <v>0.23966260566914607</v>
      </c>
      <c r="G27" s="149">
        <v>0.2439003896920052</v>
      </c>
      <c r="H27" s="149">
        <v>0.26021062482074858</v>
      </c>
      <c r="I27" s="149">
        <v>0.19586395481207289</v>
      </c>
      <c r="J27" s="149">
        <v>0.24332818261291911</v>
      </c>
      <c r="K27" s="149">
        <v>0.24984286094453032</v>
      </c>
      <c r="L27" s="149">
        <v>0.25663443627081861</v>
      </c>
      <c r="M27" s="149">
        <v>0.25473519059254407</v>
      </c>
      <c r="N27" s="149">
        <v>0.25705989629885445</v>
      </c>
      <c r="O27" s="149">
        <v>0.25674312357482132</v>
      </c>
      <c r="P27" s="149">
        <v>0.25604712577724409</v>
      </c>
      <c r="Q27" s="149">
        <v>0.25585633092271093</v>
      </c>
      <c r="R27" s="149">
        <v>0.27277673852319517</v>
      </c>
      <c r="S27" s="149">
        <v>0.2622658496504488</v>
      </c>
      <c r="T27" s="149">
        <v>0.25027194359181543</v>
      </c>
      <c r="U27" s="150">
        <v>0.25871436895880229</v>
      </c>
    </row>
    <row r="28" spans="2:21" ht="16.2" thickTop="1" x14ac:dyDescent="0.3"/>
    <row r="29" spans="2:21" ht="16.2" thickBot="1" x14ac:dyDescent="0.35"/>
    <row r="30" spans="2:21" ht="16.2" thickTop="1" x14ac:dyDescent="0.3">
      <c r="B30" s="112" t="s">
        <v>108</v>
      </c>
      <c r="C30" s="113">
        <v>13</v>
      </c>
      <c r="D30" s="113">
        <v>14</v>
      </c>
      <c r="E30" s="113">
        <v>15</v>
      </c>
      <c r="F30" s="113">
        <v>16</v>
      </c>
      <c r="G30" s="113">
        <v>17</v>
      </c>
      <c r="H30" s="113">
        <v>18</v>
      </c>
      <c r="I30" s="113">
        <v>25</v>
      </c>
      <c r="J30" s="113">
        <v>26</v>
      </c>
      <c r="K30" s="114">
        <v>27</v>
      </c>
    </row>
    <row r="31" spans="2:21" x14ac:dyDescent="0.3">
      <c r="B31" s="115" t="s">
        <v>107</v>
      </c>
      <c r="C31" s="116">
        <v>8</v>
      </c>
      <c r="D31" s="116">
        <v>4</v>
      </c>
      <c r="E31" s="116">
        <v>14</v>
      </c>
      <c r="F31" s="116">
        <v>21</v>
      </c>
      <c r="G31" s="116">
        <v>6</v>
      </c>
      <c r="H31" s="116">
        <v>16</v>
      </c>
      <c r="I31" s="116">
        <v>18</v>
      </c>
      <c r="J31" s="116">
        <v>7</v>
      </c>
      <c r="K31" s="117">
        <v>9</v>
      </c>
    </row>
    <row r="32" spans="2:21" x14ac:dyDescent="0.3">
      <c r="B32" s="118" t="s">
        <v>103</v>
      </c>
      <c r="C32" s="116" t="s">
        <v>23</v>
      </c>
      <c r="D32" s="116" t="s">
        <v>23</v>
      </c>
      <c r="E32" s="116" t="s">
        <v>23</v>
      </c>
      <c r="F32" s="116" t="s">
        <v>23</v>
      </c>
      <c r="G32" s="116" t="s">
        <v>23</v>
      </c>
      <c r="H32" s="116" t="s">
        <v>23</v>
      </c>
      <c r="I32" s="116" t="s">
        <v>23</v>
      </c>
      <c r="J32" s="116" t="s">
        <v>23</v>
      </c>
      <c r="K32" s="117" t="s">
        <v>23</v>
      </c>
    </row>
    <row r="33" spans="2:11" x14ac:dyDescent="0.3">
      <c r="B33" s="118" t="s">
        <v>3</v>
      </c>
      <c r="C33" s="116">
        <v>15</v>
      </c>
      <c r="D33" s="116">
        <v>18</v>
      </c>
      <c r="E33" s="116">
        <v>18</v>
      </c>
      <c r="F33" s="116">
        <v>11</v>
      </c>
      <c r="G33" s="116">
        <v>15</v>
      </c>
      <c r="H33" s="116">
        <v>11</v>
      </c>
      <c r="I33" s="116">
        <v>11</v>
      </c>
      <c r="J33" s="116">
        <v>15</v>
      </c>
      <c r="K33" s="117">
        <v>18</v>
      </c>
    </row>
    <row r="34" spans="2:11" x14ac:dyDescent="0.3">
      <c r="B34" s="118" t="s">
        <v>97</v>
      </c>
      <c r="C34" s="116">
        <v>18</v>
      </c>
      <c r="D34" s="116">
        <v>24</v>
      </c>
      <c r="E34" s="116">
        <v>18</v>
      </c>
      <c r="F34" s="116">
        <v>24</v>
      </c>
      <c r="G34" s="116">
        <v>24</v>
      </c>
      <c r="H34" s="116">
        <v>18</v>
      </c>
      <c r="I34" s="116">
        <v>12</v>
      </c>
      <c r="J34" s="116">
        <v>12</v>
      </c>
      <c r="K34" s="117">
        <v>12</v>
      </c>
    </row>
    <row r="35" spans="2:11" x14ac:dyDescent="0.3">
      <c r="B35" s="118" t="s">
        <v>98</v>
      </c>
      <c r="C35" s="116" t="s">
        <v>118</v>
      </c>
      <c r="D35" s="116" t="s">
        <v>69</v>
      </c>
      <c r="E35" s="116" t="s">
        <v>69</v>
      </c>
      <c r="F35" s="120" t="s">
        <v>129</v>
      </c>
      <c r="G35" s="116" t="s">
        <v>118</v>
      </c>
      <c r="H35" s="120" t="s">
        <v>129</v>
      </c>
      <c r="I35" s="120" t="s">
        <v>129</v>
      </c>
      <c r="J35" s="116" t="s">
        <v>118</v>
      </c>
      <c r="K35" s="117" t="s">
        <v>69</v>
      </c>
    </row>
    <row r="36" spans="2:11" x14ac:dyDescent="0.3">
      <c r="B36" s="118" t="s">
        <v>99</v>
      </c>
      <c r="C36" s="116" t="s">
        <v>104</v>
      </c>
      <c r="D36" s="116" t="s">
        <v>104</v>
      </c>
      <c r="E36" s="116" t="s">
        <v>104</v>
      </c>
      <c r="F36" s="116" t="s">
        <v>104</v>
      </c>
      <c r="G36" s="116" t="s">
        <v>104</v>
      </c>
      <c r="H36" s="116" t="s">
        <v>104</v>
      </c>
      <c r="I36" s="116" t="s">
        <v>105</v>
      </c>
      <c r="J36" s="116" t="s">
        <v>105</v>
      </c>
      <c r="K36" s="117" t="s">
        <v>105</v>
      </c>
    </row>
    <row r="37" spans="2:11" x14ac:dyDescent="0.3">
      <c r="B37" s="118" t="s">
        <v>125</v>
      </c>
      <c r="C37" s="116" t="s">
        <v>69</v>
      </c>
      <c r="D37" s="116" t="s">
        <v>69</v>
      </c>
      <c r="E37" s="116" t="s">
        <v>117</v>
      </c>
      <c r="F37" s="116" t="s">
        <v>117</v>
      </c>
      <c r="G37" s="116" t="s">
        <v>118</v>
      </c>
      <c r="H37" s="116" t="s">
        <v>118</v>
      </c>
      <c r="I37" s="116" t="s">
        <v>69</v>
      </c>
      <c r="J37" s="116" t="s">
        <v>117</v>
      </c>
      <c r="K37" s="119" t="s">
        <v>118</v>
      </c>
    </row>
    <row r="38" spans="2:11" x14ac:dyDescent="0.3">
      <c r="B38" s="118" t="s">
        <v>126</v>
      </c>
      <c r="C38" s="120" t="s">
        <v>120</v>
      </c>
      <c r="D38" s="120" t="s">
        <v>119</v>
      </c>
      <c r="E38" s="120" t="s">
        <v>69</v>
      </c>
      <c r="F38" s="120" t="s">
        <v>120</v>
      </c>
      <c r="G38" s="120" t="s">
        <v>69</v>
      </c>
      <c r="H38" s="120" t="s">
        <v>119</v>
      </c>
      <c r="I38" s="120" t="s">
        <v>69</v>
      </c>
      <c r="J38" s="120" t="s">
        <v>119</v>
      </c>
      <c r="K38" s="119" t="s">
        <v>120</v>
      </c>
    </row>
    <row r="39" spans="2:11" x14ac:dyDescent="0.3">
      <c r="B39" s="118" t="s">
        <v>127</v>
      </c>
      <c r="C39" s="120" t="s">
        <v>69</v>
      </c>
      <c r="D39" s="120" t="s">
        <v>120</v>
      </c>
      <c r="E39" s="120" t="s">
        <v>69</v>
      </c>
      <c r="F39" s="120" t="s">
        <v>120</v>
      </c>
      <c r="G39" s="120" t="s">
        <v>120</v>
      </c>
      <c r="H39" s="120" t="s">
        <v>69</v>
      </c>
      <c r="I39" s="120" t="s">
        <v>119</v>
      </c>
      <c r="J39" s="120" t="s">
        <v>119</v>
      </c>
      <c r="K39" s="119" t="s">
        <v>119</v>
      </c>
    </row>
    <row r="40" spans="2:11" ht="16.2" thickBot="1" x14ac:dyDescent="0.35">
      <c r="B40" s="121" t="s">
        <v>128</v>
      </c>
      <c r="C40" s="122" t="s">
        <v>69</v>
      </c>
      <c r="D40" s="122" t="s">
        <v>69</v>
      </c>
      <c r="E40" s="122">
        <v>0</v>
      </c>
      <c r="F40" s="122">
        <v>0</v>
      </c>
      <c r="G40" s="122">
        <v>7</v>
      </c>
      <c r="H40" s="122">
        <v>7</v>
      </c>
      <c r="I40" s="122" t="s">
        <v>69</v>
      </c>
      <c r="J40" s="122">
        <v>0</v>
      </c>
      <c r="K40" s="123">
        <v>7</v>
      </c>
    </row>
    <row r="41" spans="2:11" ht="22.2" thickTop="1" thickBot="1" x14ac:dyDescent="0.45">
      <c r="B41" s="248" t="s">
        <v>10</v>
      </c>
      <c r="C41" s="249"/>
      <c r="D41" s="249"/>
      <c r="E41" s="249"/>
      <c r="F41" s="249"/>
      <c r="G41" s="249"/>
      <c r="H41" s="249"/>
      <c r="I41" s="249"/>
      <c r="J41" s="249"/>
      <c r="K41" s="250"/>
    </row>
    <row r="42" spans="2:11" ht="16.2" thickTop="1" x14ac:dyDescent="0.3">
      <c r="B42" s="124" t="s">
        <v>55</v>
      </c>
      <c r="C42" s="125">
        <v>10.370234295745222</v>
      </c>
      <c r="D42" s="125">
        <v>10.223057987767879</v>
      </c>
      <c r="E42" s="125">
        <v>12.85447259591785</v>
      </c>
      <c r="F42" s="125">
        <v>12.77458987376558</v>
      </c>
      <c r="G42" s="125">
        <v>11.836813712171539</v>
      </c>
      <c r="H42" s="125">
        <v>12.180520834058409</v>
      </c>
      <c r="I42" s="125">
        <v>10.981600302407202</v>
      </c>
      <c r="J42" s="125">
        <v>12.876583982212754</v>
      </c>
      <c r="K42" s="126">
        <v>12.079916775964872</v>
      </c>
    </row>
    <row r="43" spans="2:11" x14ac:dyDescent="0.3">
      <c r="B43" s="127" t="s">
        <v>124</v>
      </c>
      <c r="C43" s="128">
        <v>4.4459364100558547</v>
      </c>
      <c r="D43" s="128">
        <v>4.2246233185876898</v>
      </c>
      <c r="E43" s="128">
        <v>5.3088902359668486</v>
      </c>
      <c r="F43" s="128">
        <v>4.117175999559767</v>
      </c>
      <c r="G43" s="128">
        <v>3.7694440512001157</v>
      </c>
      <c r="H43" s="128">
        <v>3.4480339798955408</v>
      </c>
      <c r="I43" s="128">
        <v>4.8560533143913274</v>
      </c>
      <c r="J43" s="128">
        <v>5.3507733202306857</v>
      </c>
      <c r="K43" s="129">
        <v>4.9333170330593186</v>
      </c>
    </row>
    <row r="44" spans="2:11" x14ac:dyDescent="0.3">
      <c r="B44" s="137" t="s">
        <v>122</v>
      </c>
      <c r="C44" s="147">
        <v>1.9239880157583851</v>
      </c>
      <c r="D44" s="147">
        <v>1.7176117566434621</v>
      </c>
      <c r="E44" s="147">
        <v>2.9704855811957307</v>
      </c>
      <c r="F44" s="147">
        <v>1.5831723567123606</v>
      </c>
      <c r="G44" s="147">
        <v>1.1981735258001336</v>
      </c>
      <c r="H44" s="147">
        <v>0.95788589656118373</v>
      </c>
      <c r="I44" s="147">
        <v>2.4624197794370319</v>
      </c>
      <c r="J44" s="147">
        <v>3.1402084953469025</v>
      </c>
      <c r="K44" s="148">
        <v>2.6305343146465185</v>
      </c>
    </row>
    <row r="45" spans="2:11" ht="16.2" thickBot="1" x14ac:dyDescent="0.35">
      <c r="B45" s="134" t="s">
        <v>123</v>
      </c>
      <c r="C45" s="135">
        <v>2.3497601234276941</v>
      </c>
      <c r="D45" s="135">
        <v>2.3329712197613128</v>
      </c>
      <c r="E45" s="135">
        <v>2.3414099406187385</v>
      </c>
      <c r="F45" s="135">
        <v>2.3582542932821937</v>
      </c>
      <c r="G45" s="135">
        <v>2.3861878922020927</v>
      </c>
      <c r="H45" s="135">
        <v>2.4223374526123198</v>
      </c>
      <c r="I45" s="135">
        <v>2.4044873203813588</v>
      </c>
      <c r="J45" s="135">
        <v>2.43016273683758</v>
      </c>
      <c r="K45" s="136">
        <v>2.3522161580531131</v>
      </c>
    </row>
    <row r="46" spans="2:11" ht="16.2" thickTop="1" x14ac:dyDescent="0.3">
      <c r="B46" s="124" t="s">
        <v>70</v>
      </c>
      <c r="C46" s="139">
        <v>9695</v>
      </c>
      <c r="D46" s="139">
        <v>9695</v>
      </c>
      <c r="E46" s="139">
        <v>12335</v>
      </c>
      <c r="F46" s="139">
        <v>12335</v>
      </c>
      <c r="G46" s="139">
        <v>10877</v>
      </c>
      <c r="H46" s="139">
        <v>10877</v>
      </c>
      <c r="I46" s="139">
        <v>9695</v>
      </c>
      <c r="J46" s="139">
        <v>12335</v>
      </c>
      <c r="K46" s="140">
        <v>10877</v>
      </c>
    </row>
    <row r="47" spans="2:11" x14ac:dyDescent="0.3">
      <c r="B47" s="127" t="s">
        <v>71</v>
      </c>
      <c r="C47" s="130">
        <v>2471</v>
      </c>
      <c r="D47" s="130">
        <v>2646</v>
      </c>
      <c r="E47" s="130">
        <v>2383</v>
      </c>
      <c r="F47" s="130">
        <v>2700</v>
      </c>
      <c r="G47" s="130">
        <v>2404</v>
      </c>
      <c r="H47" s="130">
        <v>1479</v>
      </c>
      <c r="I47" s="130">
        <v>1972</v>
      </c>
      <c r="J47" s="130">
        <v>2115</v>
      </c>
      <c r="K47" s="131">
        <v>1962</v>
      </c>
    </row>
    <row r="48" spans="2:11" x14ac:dyDescent="0.3">
      <c r="B48" s="127" t="s">
        <v>72</v>
      </c>
      <c r="C48" s="132">
        <v>0.2548736462093863</v>
      </c>
      <c r="D48" s="132">
        <v>0.27292418772563176</v>
      </c>
      <c r="E48" s="132">
        <v>0.19319010944466963</v>
      </c>
      <c r="F48" s="132">
        <v>0.21888933927847587</v>
      </c>
      <c r="G48" s="132">
        <v>0.22101682449204743</v>
      </c>
      <c r="H48" s="132">
        <v>0.13597499310471636</v>
      </c>
      <c r="I48" s="132">
        <v>0.2034038164002063</v>
      </c>
      <c r="J48" s="132">
        <v>0.17146331576813945</v>
      </c>
      <c r="K48" s="133">
        <v>0.18038061965615518</v>
      </c>
    </row>
    <row r="49" spans="2:11" ht="16.2" thickBot="1" x14ac:dyDescent="0.35">
      <c r="B49" s="138" t="s">
        <v>81</v>
      </c>
      <c r="C49" s="141">
        <v>309</v>
      </c>
      <c r="D49" s="141">
        <v>78</v>
      </c>
      <c r="E49" s="141">
        <v>1069</v>
      </c>
      <c r="F49" s="141">
        <v>52</v>
      </c>
      <c r="G49" s="141">
        <v>9</v>
      </c>
      <c r="H49" s="141">
        <v>0</v>
      </c>
      <c r="I49" s="141">
        <v>719</v>
      </c>
      <c r="J49" s="141">
        <v>1520</v>
      </c>
      <c r="K49" s="142">
        <v>1435</v>
      </c>
    </row>
    <row r="50" spans="2:11" ht="16.2" thickTop="1" x14ac:dyDescent="0.3">
      <c r="B50" s="124" t="s">
        <v>60</v>
      </c>
      <c r="C50" s="143">
        <v>0.56162970603403817</v>
      </c>
      <c r="D50" s="143">
        <v>0.56162970603403817</v>
      </c>
      <c r="E50" s="143">
        <v>0.60364815565464125</v>
      </c>
      <c r="F50" s="143">
        <v>0.60364815565464125</v>
      </c>
      <c r="G50" s="143">
        <v>0.57672152247862463</v>
      </c>
      <c r="H50" s="143">
        <v>0.57672152247862463</v>
      </c>
      <c r="I50" s="143">
        <v>0.46869520371325424</v>
      </c>
      <c r="J50" s="143">
        <v>0.52517227401702471</v>
      </c>
      <c r="K50" s="144">
        <v>0.48892157764089361</v>
      </c>
    </row>
    <row r="51" spans="2:11" x14ac:dyDescent="0.3">
      <c r="B51" s="127" t="s">
        <v>61</v>
      </c>
      <c r="C51" s="132">
        <v>0</v>
      </c>
      <c r="D51" s="132">
        <v>0</v>
      </c>
      <c r="E51" s="132">
        <v>0</v>
      </c>
      <c r="F51" s="132">
        <v>0</v>
      </c>
      <c r="G51" s="132">
        <v>0</v>
      </c>
      <c r="H51" s="132">
        <v>0</v>
      </c>
      <c r="I51" s="132">
        <v>0</v>
      </c>
      <c r="J51" s="132">
        <v>0</v>
      </c>
      <c r="K51" s="133">
        <v>0</v>
      </c>
    </row>
    <row r="52" spans="2:11" ht="16.2" thickBot="1" x14ac:dyDescent="0.35">
      <c r="B52" s="138" t="s">
        <v>130</v>
      </c>
      <c r="C52" s="145">
        <v>2.073233625580196E-2</v>
      </c>
      <c r="D52" s="145">
        <v>2.6817947395564724E-3</v>
      </c>
      <c r="E52" s="145">
        <v>3.9400081070125659E-2</v>
      </c>
      <c r="F52" s="145">
        <v>1.3700851236319417E-2</v>
      </c>
      <c r="G52" s="145">
        <v>3.8981336765652297E-2</v>
      </c>
      <c r="H52" s="145">
        <v>0.12402316815298337</v>
      </c>
      <c r="I52" s="145">
        <v>0.16513666838576585</v>
      </c>
      <c r="J52" s="145">
        <v>0.13960275638427239</v>
      </c>
      <c r="K52" s="146">
        <v>0.16741748643927554</v>
      </c>
    </row>
    <row r="53" spans="2:11" ht="16.2" thickTop="1" x14ac:dyDescent="0.3">
      <c r="B53" s="124" t="s">
        <v>131</v>
      </c>
      <c r="C53" s="143">
        <v>0.43154459577078985</v>
      </c>
      <c r="D53" s="143">
        <v>0.27627662435745637</v>
      </c>
      <c r="E53" s="143">
        <v>0.59384005429551634</v>
      </c>
      <c r="F53" s="143">
        <v>0.28875723013286531</v>
      </c>
      <c r="G53" s="143">
        <v>0.43753848296461978</v>
      </c>
      <c r="H53" s="143">
        <v>0.57561808712705742</v>
      </c>
      <c r="I53" s="143">
        <v>0.76653073319177012</v>
      </c>
      <c r="J53" s="143">
        <v>0.85909892168916646</v>
      </c>
      <c r="K53" s="144">
        <v>0.83886719159169909</v>
      </c>
    </row>
    <row r="54" spans="2:11" ht="31.2" x14ac:dyDescent="0.3">
      <c r="B54" s="127" t="s">
        <v>132</v>
      </c>
      <c r="C54" s="132">
        <v>0.67353608633248074</v>
      </c>
      <c r="D54" s="132">
        <v>0.68634731932443949</v>
      </c>
      <c r="E54" s="132">
        <v>0.64508797815748642</v>
      </c>
      <c r="F54" s="132">
        <v>0.70666721083330764</v>
      </c>
      <c r="G54" s="132">
        <v>0.67295421069544781</v>
      </c>
      <c r="H54" s="132">
        <v>0.52417578712381452</v>
      </c>
      <c r="I54" s="132">
        <v>0.51762863830762529</v>
      </c>
      <c r="J54" s="132">
        <v>0.54121469520700216</v>
      </c>
      <c r="K54" s="133">
        <v>0.50918549104366273</v>
      </c>
    </row>
    <row r="55" spans="2:11" x14ac:dyDescent="0.3">
      <c r="B55" s="127" t="s">
        <v>133</v>
      </c>
      <c r="C55" s="132">
        <v>0.60312789737982653</v>
      </c>
      <c r="D55" s="132">
        <v>0.63083379330969047</v>
      </c>
      <c r="E55" s="132">
        <v>0.57313470836091907</v>
      </c>
      <c r="F55" s="132">
        <v>0.64551599315356811</v>
      </c>
      <c r="G55" s="132">
        <v>0.61436195244414549</v>
      </c>
      <c r="H55" s="132">
        <v>0.44831742860285234</v>
      </c>
      <c r="I55" s="132">
        <v>0.43710318307930157</v>
      </c>
      <c r="J55" s="132">
        <v>0.47598007512319462</v>
      </c>
      <c r="K55" s="133">
        <v>0.42614951034174881</v>
      </c>
    </row>
    <row r="56" spans="2:11" ht="16.2" thickBot="1" x14ac:dyDescent="0.35">
      <c r="B56" s="134" t="s">
        <v>134</v>
      </c>
      <c r="C56" s="149">
        <v>0.34747847844718699</v>
      </c>
      <c r="D56" s="149">
        <v>0.36990346134005858</v>
      </c>
      <c r="E56" s="149">
        <v>0.33462514999747944</v>
      </c>
      <c r="F56" s="149">
        <v>0.378153216744817</v>
      </c>
      <c r="G56" s="149">
        <v>0.33921568142648761</v>
      </c>
      <c r="H56" s="149">
        <v>0.21632349751414418</v>
      </c>
      <c r="I56" s="149">
        <v>0.22546786457138948</v>
      </c>
      <c r="J56" s="149">
        <v>0.24139688519242963</v>
      </c>
      <c r="K56" s="150">
        <v>0.22293591325433601</v>
      </c>
    </row>
    <row r="57" spans="2:11" ht="16.2" thickTop="1" x14ac:dyDescent="0.3"/>
  </sheetData>
  <mergeCells count="2">
    <mergeCell ref="B12:U12"/>
    <mergeCell ref="B41:K41"/>
  </mergeCells>
  <pageMargins left="0.25" right="0.25" top="0.75" bottom="0.75" header="0.3" footer="0.3"/>
  <pageSetup scale="67" fitToHeight="0" orientation="landscape" horizontalDpi="4294967295" verticalDpi="4294967295" r:id="rId1"/>
  <rowBreaks count="1" manualBreakCount="1">
    <brk id="2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7"/>
  <sheetViews>
    <sheetView view="pageBreakPreview" zoomScale="60" zoomScaleNormal="95" workbookViewId="0">
      <selection activeCell="D13" sqref="D13"/>
    </sheetView>
  </sheetViews>
  <sheetFormatPr defaultRowHeight="15.6" x14ac:dyDescent="0.3"/>
  <cols>
    <col min="1" max="1" width="1.69921875" customWidth="1"/>
    <col min="2" max="2" width="24.59765625" style="111" bestFit="1" customWidth="1"/>
    <col min="3" max="6" width="7.796875" bestFit="1" customWidth="1"/>
    <col min="7" max="11" width="8.796875" bestFit="1" customWidth="1"/>
    <col min="12" max="15" width="7.796875" bestFit="1" customWidth="1"/>
    <col min="16" max="21" width="8.796875" bestFit="1" customWidth="1"/>
  </cols>
  <sheetData>
    <row r="1" spans="2:21" ht="6" customHeight="1" thickBot="1" x14ac:dyDescent="0.35"/>
    <row r="2" spans="2:21" ht="16.2" thickTop="1" x14ac:dyDescent="0.3">
      <c r="B2" s="112" t="s">
        <v>108</v>
      </c>
      <c r="C2" s="113">
        <v>0</v>
      </c>
      <c r="D2" s="113">
        <v>1</v>
      </c>
      <c r="E2" s="113">
        <v>2</v>
      </c>
      <c r="F2" s="113">
        <v>3</v>
      </c>
      <c r="G2" s="113">
        <v>4</v>
      </c>
      <c r="H2" s="113">
        <v>5</v>
      </c>
      <c r="I2" s="113">
        <v>6</v>
      </c>
      <c r="J2" s="113">
        <v>7</v>
      </c>
      <c r="K2" s="113">
        <v>8</v>
      </c>
      <c r="L2" s="113">
        <v>9</v>
      </c>
      <c r="M2" s="113">
        <v>10</v>
      </c>
      <c r="N2" s="113">
        <v>11</v>
      </c>
      <c r="O2" s="113">
        <v>12</v>
      </c>
      <c r="P2" s="113">
        <v>19</v>
      </c>
      <c r="Q2" s="113">
        <v>20</v>
      </c>
      <c r="R2" s="113">
        <v>21</v>
      </c>
      <c r="S2" s="113">
        <v>22</v>
      </c>
      <c r="T2" s="113">
        <v>23</v>
      </c>
      <c r="U2" s="114">
        <v>24</v>
      </c>
    </row>
    <row r="3" spans="2:21" x14ac:dyDescent="0.3">
      <c r="B3" s="118" t="s">
        <v>103</v>
      </c>
      <c r="C3" s="116" t="s">
        <v>2</v>
      </c>
      <c r="D3" s="116" t="s">
        <v>2</v>
      </c>
      <c r="E3" s="116" t="s">
        <v>2</v>
      </c>
      <c r="F3" s="116" t="s">
        <v>2</v>
      </c>
      <c r="G3" s="116" t="s">
        <v>2</v>
      </c>
      <c r="H3" s="116" t="s">
        <v>2</v>
      </c>
      <c r="I3" s="116" t="s">
        <v>2</v>
      </c>
      <c r="J3" s="116" t="s">
        <v>2</v>
      </c>
      <c r="K3" s="116" t="s">
        <v>2</v>
      </c>
      <c r="L3" s="116" t="s">
        <v>2</v>
      </c>
      <c r="M3" s="116" t="s">
        <v>2</v>
      </c>
      <c r="N3" s="116" t="s">
        <v>2</v>
      </c>
      <c r="O3" s="116" t="s">
        <v>2</v>
      </c>
      <c r="P3" s="116" t="s">
        <v>2</v>
      </c>
      <c r="Q3" s="116" t="s">
        <v>2</v>
      </c>
      <c r="R3" s="116" t="s">
        <v>2</v>
      </c>
      <c r="S3" s="116" t="s">
        <v>2</v>
      </c>
      <c r="T3" s="116" t="s">
        <v>2</v>
      </c>
      <c r="U3" s="117" t="s">
        <v>2</v>
      </c>
    </row>
    <row r="4" spans="2:21" x14ac:dyDescent="0.3">
      <c r="B4" s="118" t="s">
        <v>3</v>
      </c>
      <c r="C4" s="116">
        <v>11</v>
      </c>
      <c r="D4" s="116">
        <v>11</v>
      </c>
      <c r="E4" s="116">
        <v>11</v>
      </c>
      <c r="F4" s="116">
        <v>15</v>
      </c>
      <c r="G4" s="116">
        <v>18</v>
      </c>
      <c r="H4" s="116">
        <v>18</v>
      </c>
      <c r="I4" s="116">
        <v>11</v>
      </c>
      <c r="J4" s="116">
        <v>15</v>
      </c>
      <c r="K4" s="116">
        <v>15</v>
      </c>
      <c r="L4" s="116">
        <v>15</v>
      </c>
      <c r="M4" s="116">
        <v>18</v>
      </c>
      <c r="N4" s="116">
        <v>18</v>
      </c>
      <c r="O4" s="116">
        <v>11</v>
      </c>
      <c r="P4" s="116">
        <v>15</v>
      </c>
      <c r="Q4" s="116">
        <v>18</v>
      </c>
      <c r="R4" s="116">
        <v>18</v>
      </c>
      <c r="S4" s="116">
        <v>11</v>
      </c>
      <c r="T4" s="116">
        <v>15</v>
      </c>
      <c r="U4" s="117">
        <v>11</v>
      </c>
    </row>
    <row r="5" spans="2:21" x14ac:dyDescent="0.3">
      <c r="B5" s="118" t="s">
        <v>97</v>
      </c>
      <c r="C5" s="116">
        <v>12</v>
      </c>
      <c r="D5" s="116">
        <v>12</v>
      </c>
      <c r="E5" s="116">
        <v>12</v>
      </c>
      <c r="F5" s="116">
        <v>18</v>
      </c>
      <c r="G5" s="116">
        <v>24</v>
      </c>
      <c r="H5" s="116">
        <v>18</v>
      </c>
      <c r="I5" s="116">
        <v>24</v>
      </c>
      <c r="J5" s="116">
        <v>12</v>
      </c>
      <c r="K5" s="116">
        <v>12</v>
      </c>
      <c r="L5" s="116">
        <v>24</v>
      </c>
      <c r="M5" s="116">
        <v>12</v>
      </c>
      <c r="N5" s="116">
        <v>12</v>
      </c>
      <c r="O5" s="116">
        <v>18</v>
      </c>
      <c r="P5" s="116">
        <v>18</v>
      </c>
      <c r="Q5" s="116">
        <v>24</v>
      </c>
      <c r="R5" s="116">
        <v>18</v>
      </c>
      <c r="S5" s="116">
        <v>24</v>
      </c>
      <c r="T5" s="116">
        <v>24</v>
      </c>
      <c r="U5" s="117">
        <v>18</v>
      </c>
    </row>
    <row r="6" spans="2:21" x14ac:dyDescent="0.3">
      <c r="B6" s="118" t="s">
        <v>98</v>
      </c>
      <c r="C6" s="116" t="s">
        <v>69</v>
      </c>
      <c r="D6" s="116" t="s">
        <v>69</v>
      </c>
      <c r="E6" s="116" t="s">
        <v>118</v>
      </c>
      <c r="F6" s="116" t="s">
        <v>69</v>
      </c>
      <c r="G6" s="116" t="s">
        <v>118</v>
      </c>
      <c r="H6" s="120" t="s">
        <v>129</v>
      </c>
      <c r="I6" s="116" t="s">
        <v>69</v>
      </c>
      <c r="J6" s="120" t="s">
        <v>129</v>
      </c>
      <c r="K6" s="116" t="s">
        <v>69</v>
      </c>
      <c r="L6" s="120" t="s">
        <v>129</v>
      </c>
      <c r="M6" s="116" t="s">
        <v>118</v>
      </c>
      <c r="N6" s="120" t="s">
        <v>129</v>
      </c>
      <c r="O6" s="116" t="s">
        <v>118</v>
      </c>
      <c r="P6" s="120" t="s">
        <v>129</v>
      </c>
      <c r="Q6" s="120" t="s">
        <v>129</v>
      </c>
      <c r="R6" s="116" t="s">
        <v>118</v>
      </c>
      <c r="S6" s="116" t="s">
        <v>118</v>
      </c>
      <c r="T6" s="116" t="s">
        <v>69</v>
      </c>
      <c r="U6" s="119" t="s">
        <v>129</v>
      </c>
    </row>
    <row r="7" spans="2:21" ht="26.4" x14ac:dyDescent="0.3">
      <c r="B7" s="118" t="s">
        <v>99</v>
      </c>
      <c r="C7" s="116" t="s">
        <v>104</v>
      </c>
      <c r="D7" s="116" t="s">
        <v>104</v>
      </c>
      <c r="E7" s="116" t="s">
        <v>104</v>
      </c>
      <c r="F7" s="116" t="s">
        <v>104</v>
      </c>
      <c r="G7" s="116" t="s">
        <v>104</v>
      </c>
      <c r="H7" s="116" t="s">
        <v>104</v>
      </c>
      <c r="I7" s="116" t="s">
        <v>104</v>
      </c>
      <c r="J7" s="116" t="s">
        <v>104</v>
      </c>
      <c r="K7" s="116" t="s">
        <v>104</v>
      </c>
      <c r="L7" s="116" t="s">
        <v>104</v>
      </c>
      <c r="M7" s="116" t="s">
        <v>104</v>
      </c>
      <c r="N7" s="116" t="s">
        <v>104</v>
      </c>
      <c r="O7" s="116" t="s">
        <v>104</v>
      </c>
      <c r="P7" s="116" t="s">
        <v>105</v>
      </c>
      <c r="Q7" s="116" t="s">
        <v>105</v>
      </c>
      <c r="R7" s="116" t="s">
        <v>105</v>
      </c>
      <c r="S7" s="116" t="s">
        <v>105</v>
      </c>
      <c r="T7" s="116" t="s">
        <v>105</v>
      </c>
      <c r="U7" s="117" t="s">
        <v>105</v>
      </c>
    </row>
    <row r="8" spans="2:21" x14ac:dyDescent="0.3">
      <c r="B8" s="118" t="s">
        <v>125</v>
      </c>
      <c r="C8" s="116" t="s">
        <v>69</v>
      </c>
      <c r="D8" s="116" t="s">
        <v>69</v>
      </c>
      <c r="E8" s="116" t="s">
        <v>69</v>
      </c>
      <c r="F8" s="116" t="s">
        <v>69</v>
      </c>
      <c r="G8" s="116" t="s">
        <v>69</v>
      </c>
      <c r="H8" s="116" t="s">
        <v>117</v>
      </c>
      <c r="I8" s="116" t="s">
        <v>117</v>
      </c>
      <c r="J8" s="116" t="s">
        <v>117</v>
      </c>
      <c r="K8" s="116" t="s">
        <v>117</v>
      </c>
      <c r="L8" s="116" t="s">
        <v>118</v>
      </c>
      <c r="M8" s="116" t="s">
        <v>118</v>
      </c>
      <c r="N8" s="116" t="s">
        <v>118</v>
      </c>
      <c r="O8" s="116" t="s">
        <v>118</v>
      </c>
      <c r="P8" s="116" t="s">
        <v>69</v>
      </c>
      <c r="Q8" s="116" t="s">
        <v>69</v>
      </c>
      <c r="R8" s="116" t="s">
        <v>117</v>
      </c>
      <c r="S8" s="116" t="s">
        <v>117</v>
      </c>
      <c r="T8" s="116" t="s">
        <v>118</v>
      </c>
      <c r="U8" s="117" t="s">
        <v>118</v>
      </c>
    </row>
    <row r="9" spans="2:21" x14ac:dyDescent="0.3">
      <c r="B9" s="118" t="s">
        <v>126</v>
      </c>
      <c r="C9" s="120" t="s">
        <v>69</v>
      </c>
      <c r="D9" s="120" t="s">
        <v>69</v>
      </c>
      <c r="E9" s="120" t="s">
        <v>69</v>
      </c>
      <c r="F9" s="120" t="s">
        <v>120</v>
      </c>
      <c r="G9" s="120" t="s">
        <v>119</v>
      </c>
      <c r="H9" s="120" t="s">
        <v>69</v>
      </c>
      <c r="I9" s="120" t="s">
        <v>120</v>
      </c>
      <c r="J9" s="120" t="s">
        <v>119</v>
      </c>
      <c r="K9" s="120" t="s">
        <v>119</v>
      </c>
      <c r="L9" s="120" t="s">
        <v>69</v>
      </c>
      <c r="M9" s="120" t="s">
        <v>120</v>
      </c>
      <c r="N9" s="120" t="s">
        <v>120</v>
      </c>
      <c r="O9" s="120" t="s">
        <v>119</v>
      </c>
      <c r="P9" s="120" t="s">
        <v>120</v>
      </c>
      <c r="Q9" s="120" t="s">
        <v>119</v>
      </c>
      <c r="R9" s="120" t="s">
        <v>69</v>
      </c>
      <c r="S9" s="120" t="s">
        <v>120</v>
      </c>
      <c r="T9" s="120" t="s">
        <v>69</v>
      </c>
      <c r="U9" s="119" t="s">
        <v>119</v>
      </c>
    </row>
    <row r="10" spans="2:21" x14ac:dyDescent="0.3">
      <c r="B10" s="118" t="s">
        <v>127</v>
      </c>
      <c r="C10" s="120" t="s">
        <v>69</v>
      </c>
      <c r="D10" s="120" t="s">
        <v>69</v>
      </c>
      <c r="E10" s="120" t="s">
        <v>120</v>
      </c>
      <c r="F10" s="120" t="s">
        <v>119</v>
      </c>
      <c r="G10" s="120" t="s">
        <v>119</v>
      </c>
      <c r="H10" s="120" t="s">
        <v>119</v>
      </c>
      <c r="I10" s="120" t="s">
        <v>119</v>
      </c>
      <c r="J10" s="120" t="s">
        <v>69</v>
      </c>
      <c r="K10" s="120" t="s">
        <v>120</v>
      </c>
      <c r="L10" s="120" t="s">
        <v>119</v>
      </c>
      <c r="M10" s="120" t="s">
        <v>69</v>
      </c>
      <c r="N10" s="120" t="s">
        <v>120</v>
      </c>
      <c r="O10" s="120" t="s">
        <v>119</v>
      </c>
      <c r="P10" s="120" t="s">
        <v>120</v>
      </c>
      <c r="Q10" s="120" t="s">
        <v>69</v>
      </c>
      <c r="R10" s="120" t="s">
        <v>120</v>
      </c>
      <c r="S10" s="120" t="s">
        <v>69</v>
      </c>
      <c r="T10" s="120" t="s">
        <v>69</v>
      </c>
      <c r="U10" s="119" t="s">
        <v>120</v>
      </c>
    </row>
    <row r="11" spans="2:21" ht="16.2" thickBot="1" x14ac:dyDescent="0.35">
      <c r="B11" s="121" t="s">
        <v>128</v>
      </c>
      <c r="C11" s="122" t="s">
        <v>69</v>
      </c>
      <c r="D11" s="122">
        <v>0</v>
      </c>
      <c r="E11" s="122">
        <v>7</v>
      </c>
      <c r="F11" s="122">
        <v>7</v>
      </c>
      <c r="G11" s="122">
        <v>0</v>
      </c>
      <c r="H11" s="122" t="s">
        <v>69</v>
      </c>
      <c r="I11" s="122">
        <v>7</v>
      </c>
      <c r="J11" s="122">
        <v>7</v>
      </c>
      <c r="K11" s="122" t="s">
        <v>69</v>
      </c>
      <c r="L11" s="122" t="s">
        <v>69</v>
      </c>
      <c r="M11" s="122" t="s">
        <v>69</v>
      </c>
      <c r="N11" s="122">
        <v>0</v>
      </c>
      <c r="O11" s="122">
        <v>0</v>
      </c>
      <c r="P11" s="122">
        <v>0</v>
      </c>
      <c r="Q11" s="122">
        <v>7</v>
      </c>
      <c r="R11" s="122">
        <v>7</v>
      </c>
      <c r="S11" s="122" t="s">
        <v>69</v>
      </c>
      <c r="T11" s="122">
        <v>0</v>
      </c>
      <c r="U11" s="123" t="s">
        <v>69</v>
      </c>
    </row>
    <row r="12" spans="2:21" ht="22.2" thickTop="1" thickBot="1" x14ac:dyDescent="0.35">
      <c r="B12" s="245" t="s">
        <v>10</v>
      </c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7"/>
    </row>
    <row r="13" spans="2:21" ht="16.2" thickTop="1" x14ac:dyDescent="0.3">
      <c r="B13" s="124" t="s">
        <v>55</v>
      </c>
      <c r="C13" s="125">
        <v>11.284307504517013</v>
      </c>
      <c r="D13" s="125">
        <v>11.171752640486234</v>
      </c>
      <c r="E13" s="125">
        <v>11.674457888055175</v>
      </c>
      <c r="F13" s="125">
        <v>11.334757692092833</v>
      </c>
      <c r="G13" s="125">
        <v>11.315922640937377</v>
      </c>
      <c r="H13" s="125">
        <v>12.83704168832608</v>
      </c>
      <c r="I13" s="125">
        <v>12.900407526032982</v>
      </c>
      <c r="J13" s="125">
        <v>12.870436277651971</v>
      </c>
      <c r="K13" s="125">
        <v>12.872665074022613</v>
      </c>
      <c r="L13" s="125">
        <v>12.133143889534333</v>
      </c>
      <c r="M13" s="125">
        <v>12.135543184641785</v>
      </c>
      <c r="N13" s="125">
        <v>12.094279668425283</v>
      </c>
      <c r="O13" s="125">
        <v>12.047433768564209</v>
      </c>
      <c r="P13" s="125">
        <v>10.803013473481323</v>
      </c>
      <c r="Q13" s="125">
        <v>10.80337644492616</v>
      </c>
      <c r="R13" s="125">
        <v>12.842779146742158</v>
      </c>
      <c r="S13" s="125">
        <v>12.973297086530039</v>
      </c>
      <c r="T13" s="125">
        <v>12.000850274892082</v>
      </c>
      <c r="U13" s="126">
        <v>11.949117289720881</v>
      </c>
    </row>
    <row r="14" spans="2:21" x14ac:dyDescent="0.3">
      <c r="B14" s="127" t="s">
        <v>124</v>
      </c>
      <c r="C14" s="128">
        <v>4.0674381487152607</v>
      </c>
      <c r="D14" s="128">
        <v>4.2985626008993476</v>
      </c>
      <c r="E14" s="128">
        <v>3.5032199164045186</v>
      </c>
      <c r="F14" s="128">
        <v>3.6261770081978719</v>
      </c>
      <c r="G14" s="128">
        <v>3.6411913083394207</v>
      </c>
      <c r="H14" s="128">
        <v>3.6995704728197989</v>
      </c>
      <c r="I14" s="128">
        <v>3.44083968975665</v>
      </c>
      <c r="J14" s="128">
        <v>4.0183956974131956</v>
      </c>
      <c r="K14" s="128">
        <v>4.1864036151406365</v>
      </c>
      <c r="L14" s="128">
        <v>3.6847134536368018</v>
      </c>
      <c r="M14" s="128">
        <v>4.3560578822527294</v>
      </c>
      <c r="N14" s="128">
        <v>4.2737279830937407</v>
      </c>
      <c r="O14" s="128">
        <v>3.6929890220126138</v>
      </c>
      <c r="P14" s="128">
        <v>3.8676489027964913</v>
      </c>
      <c r="Q14" s="128">
        <v>3.6918738561831215</v>
      </c>
      <c r="R14" s="128">
        <v>3.9116593589905668</v>
      </c>
      <c r="S14" s="128">
        <v>3.7402243938640463</v>
      </c>
      <c r="T14" s="128">
        <v>4.2009450806316613</v>
      </c>
      <c r="U14" s="129">
        <v>3.7182464057735234</v>
      </c>
    </row>
    <row r="15" spans="2:21" x14ac:dyDescent="0.3">
      <c r="B15" s="137" t="s">
        <v>122</v>
      </c>
      <c r="C15" s="147">
        <v>1.5319916017918687</v>
      </c>
      <c r="D15" s="147">
        <v>1.7833076647471193</v>
      </c>
      <c r="E15" s="147">
        <v>0.95146485411465809</v>
      </c>
      <c r="F15" s="147">
        <v>0.98567460585767797</v>
      </c>
      <c r="G15" s="147">
        <v>1.0443187989536766</v>
      </c>
      <c r="H15" s="147">
        <v>1.0935059998438914</v>
      </c>
      <c r="I15" s="147">
        <v>0.89215929340254652</v>
      </c>
      <c r="J15" s="147">
        <v>1.4645207880839215</v>
      </c>
      <c r="K15" s="147">
        <v>1.6394108455547567</v>
      </c>
      <c r="L15" s="147">
        <v>1.1433073497293269</v>
      </c>
      <c r="M15" s="147">
        <v>1.7761820350633275</v>
      </c>
      <c r="N15" s="147">
        <v>1.7203127367417856</v>
      </c>
      <c r="O15" s="147">
        <v>1.0705106882994895</v>
      </c>
      <c r="P15" s="147">
        <v>1.2475948492010682</v>
      </c>
      <c r="Q15" s="147">
        <v>1.0542084417464834</v>
      </c>
      <c r="R15" s="147">
        <v>1.3126802010550056</v>
      </c>
      <c r="S15" s="147">
        <v>1.1252472159378231</v>
      </c>
      <c r="T15" s="147">
        <v>1.6861373916512667</v>
      </c>
      <c r="U15" s="148">
        <v>1.0936144614322918</v>
      </c>
    </row>
    <row r="16" spans="2:21" ht="16.2" thickBot="1" x14ac:dyDescent="0.35">
      <c r="B16" s="134" t="s">
        <v>123</v>
      </c>
      <c r="C16" s="135">
        <v>2.435575654818106</v>
      </c>
      <c r="D16" s="135">
        <v>2.4315836864895379</v>
      </c>
      <c r="E16" s="135">
        <v>2.4260661676723569</v>
      </c>
      <c r="F16" s="135">
        <v>2.4304742845464493</v>
      </c>
      <c r="G16" s="135">
        <v>2.4299566089124403</v>
      </c>
      <c r="H16" s="135">
        <v>2.4096648143249135</v>
      </c>
      <c r="I16" s="135">
        <v>2.4221044753822651</v>
      </c>
      <c r="J16" s="135">
        <v>2.4159151564872965</v>
      </c>
      <c r="K16" s="135">
        <v>2.4173007199389924</v>
      </c>
      <c r="L16" s="135">
        <v>2.4273023183927447</v>
      </c>
      <c r="M16" s="135">
        <v>2.4235156236439579</v>
      </c>
      <c r="N16" s="135">
        <v>2.4221104743145929</v>
      </c>
      <c r="O16" s="135">
        <v>2.4230099920269654</v>
      </c>
      <c r="P16" s="135">
        <v>2.4248761922613458</v>
      </c>
      <c r="Q16" s="135">
        <v>2.4306701802468891</v>
      </c>
      <c r="R16" s="135">
        <v>2.4237233201561073</v>
      </c>
      <c r="S16" s="135">
        <v>2.4171550792918173</v>
      </c>
      <c r="T16" s="135">
        <v>2.4292784712743036</v>
      </c>
      <c r="U16" s="136">
        <v>2.420720391434215</v>
      </c>
    </row>
    <row r="17" spans="2:21" ht="16.2" thickTop="1" x14ac:dyDescent="0.3">
      <c r="B17" s="124" t="s">
        <v>135</v>
      </c>
      <c r="C17" s="139">
        <v>9695</v>
      </c>
      <c r="D17" s="139">
        <v>9695</v>
      </c>
      <c r="E17" s="139">
        <v>9695</v>
      </c>
      <c r="F17" s="139">
        <v>9695</v>
      </c>
      <c r="G17" s="139">
        <v>9695</v>
      </c>
      <c r="H17" s="139">
        <v>12335</v>
      </c>
      <c r="I17" s="139">
        <v>12335</v>
      </c>
      <c r="J17" s="139">
        <v>12335</v>
      </c>
      <c r="K17" s="139">
        <v>12335</v>
      </c>
      <c r="L17" s="139">
        <v>10877</v>
      </c>
      <c r="M17" s="139">
        <v>10877</v>
      </c>
      <c r="N17" s="139">
        <v>10877</v>
      </c>
      <c r="O17" s="139">
        <v>10877</v>
      </c>
      <c r="P17" s="139">
        <v>9695</v>
      </c>
      <c r="Q17" s="139">
        <v>9695</v>
      </c>
      <c r="R17" s="139">
        <v>12335</v>
      </c>
      <c r="S17" s="139">
        <v>12335</v>
      </c>
      <c r="T17" s="139">
        <v>10877</v>
      </c>
      <c r="U17" s="140">
        <v>10877</v>
      </c>
    </row>
    <row r="18" spans="2:21" x14ac:dyDescent="0.3">
      <c r="B18" s="127" t="s">
        <v>71</v>
      </c>
      <c r="C18" s="130">
        <v>1484</v>
      </c>
      <c r="D18" s="130">
        <v>1594</v>
      </c>
      <c r="E18" s="130">
        <v>1239</v>
      </c>
      <c r="F18" s="130">
        <v>1651</v>
      </c>
      <c r="G18" s="130">
        <v>1682</v>
      </c>
      <c r="H18" s="130">
        <v>1809</v>
      </c>
      <c r="I18" s="130">
        <v>1324</v>
      </c>
      <c r="J18" s="130">
        <v>1680</v>
      </c>
      <c r="K18" s="130">
        <v>1729</v>
      </c>
      <c r="L18" s="130">
        <v>1778</v>
      </c>
      <c r="M18" s="130">
        <v>1764</v>
      </c>
      <c r="N18" s="130">
        <v>1782</v>
      </c>
      <c r="O18" s="130">
        <v>1780</v>
      </c>
      <c r="P18" s="130">
        <v>2249</v>
      </c>
      <c r="Q18" s="130">
        <v>2246</v>
      </c>
      <c r="R18" s="130">
        <v>2402</v>
      </c>
      <c r="S18" s="130">
        <v>2306</v>
      </c>
      <c r="T18" s="130">
        <v>2193</v>
      </c>
      <c r="U18" s="131">
        <v>2272</v>
      </c>
    </row>
    <row r="19" spans="2:21" x14ac:dyDescent="0.3">
      <c r="B19" s="127" t="s">
        <v>72</v>
      </c>
      <c r="C19" s="132">
        <v>0.15306859205776174</v>
      </c>
      <c r="D19" s="132">
        <v>0.16441464672511605</v>
      </c>
      <c r="E19" s="132">
        <v>0.12779783393501806</v>
      </c>
      <c r="F19" s="132">
        <v>0.17029396596183599</v>
      </c>
      <c r="G19" s="132">
        <v>0.17349149045899948</v>
      </c>
      <c r="H19" s="132">
        <v>0.14665585731657885</v>
      </c>
      <c r="I19" s="132">
        <v>0.10733684637211188</v>
      </c>
      <c r="J19" s="132">
        <v>0.13619781110660723</v>
      </c>
      <c r="K19" s="132">
        <v>0.14017024726388325</v>
      </c>
      <c r="L19" s="132">
        <v>0.16346419049370231</v>
      </c>
      <c r="M19" s="132">
        <v>0.16217707088351568</v>
      </c>
      <c r="N19" s="132">
        <v>0.16383193895375564</v>
      </c>
      <c r="O19" s="132">
        <v>0.16364806472372898</v>
      </c>
      <c r="P19" s="132">
        <v>0.23197524497163485</v>
      </c>
      <c r="Q19" s="132">
        <v>0.23166580711707066</v>
      </c>
      <c r="R19" s="132">
        <v>0.19473044183218485</v>
      </c>
      <c r="S19" s="132">
        <v>0.18694770976895014</v>
      </c>
      <c r="T19" s="132">
        <v>0.20161809322423463</v>
      </c>
      <c r="U19" s="133">
        <v>0.20888112531028777</v>
      </c>
    </row>
    <row r="20" spans="2:21" ht="16.2" thickBot="1" x14ac:dyDescent="0.35">
      <c r="B20" s="138" t="s">
        <v>136</v>
      </c>
      <c r="C20" s="141">
        <v>193</v>
      </c>
      <c r="D20" s="141">
        <v>307</v>
      </c>
      <c r="E20" s="141">
        <v>29</v>
      </c>
      <c r="F20" s="141">
        <v>4</v>
      </c>
      <c r="G20" s="141">
        <v>0</v>
      </c>
      <c r="H20" s="141">
        <v>33</v>
      </c>
      <c r="I20" s="141">
        <v>0</v>
      </c>
      <c r="J20" s="141">
        <v>206</v>
      </c>
      <c r="K20" s="141">
        <v>338</v>
      </c>
      <c r="L20" s="141">
        <v>0</v>
      </c>
      <c r="M20" s="141">
        <v>387</v>
      </c>
      <c r="N20" s="141">
        <v>362</v>
      </c>
      <c r="O20" s="141">
        <v>14</v>
      </c>
      <c r="P20" s="141">
        <v>92</v>
      </c>
      <c r="Q20" s="141">
        <v>9</v>
      </c>
      <c r="R20" s="141">
        <v>134</v>
      </c>
      <c r="S20" s="141">
        <v>58</v>
      </c>
      <c r="T20" s="141">
        <v>360</v>
      </c>
      <c r="U20" s="142">
        <v>61</v>
      </c>
    </row>
    <row r="21" spans="2:21" ht="16.2" thickTop="1" x14ac:dyDescent="0.3">
      <c r="B21" s="124" t="s">
        <v>60</v>
      </c>
      <c r="C21" s="143">
        <v>0.56162970603403817</v>
      </c>
      <c r="D21" s="143">
        <v>0.56162970603403817</v>
      </c>
      <c r="E21" s="143">
        <v>0.56162970603403817</v>
      </c>
      <c r="F21" s="143">
        <v>0.56162970603403817</v>
      </c>
      <c r="G21" s="143">
        <v>0.56162970603403817</v>
      </c>
      <c r="H21" s="143">
        <v>0.60364815565464125</v>
      </c>
      <c r="I21" s="143">
        <v>0.60364815565464125</v>
      </c>
      <c r="J21" s="143">
        <v>0.60364815565464125</v>
      </c>
      <c r="K21" s="143">
        <v>0.60364815565464125</v>
      </c>
      <c r="L21" s="143">
        <v>0.57672152247862463</v>
      </c>
      <c r="M21" s="143">
        <v>0.57672152247862463</v>
      </c>
      <c r="N21" s="143">
        <v>0.57672152247862463</v>
      </c>
      <c r="O21" s="143">
        <v>0.57672152247862463</v>
      </c>
      <c r="P21" s="143">
        <v>0.46869520371325424</v>
      </c>
      <c r="Q21" s="143">
        <v>0.46869520371325424</v>
      </c>
      <c r="R21" s="143">
        <v>0.52517227401702471</v>
      </c>
      <c r="S21" s="143">
        <v>0.52517227401702471</v>
      </c>
      <c r="T21" s="143">
        <v>0.48892157764089361</v>
      </c>
      <c r="U21" s="144">
        <v>0.48892157764089361</v>
      </c>
    </row>
    <row r="22" spans="2:21" x14ac:dyDescent="0.3">
      <c r="B22" s="127" t="s">
        <v>61</v>
      </c>
      <c r="C22" s="132">
        <v>0.10211449200618876</v>
      </c>
      <c r="D22" s="132">
        <v>0.10211449200618876</v>
      </c>
      <c r="E22" s="132">
        <v>0.10211449200618876</v>
      </c>
      <c r="F22" s="132">
        <v>0.10211449200618876</v>
      </c>
      <c r="G22" s="132">
        <v>0.10211449200618876</v>
      </c>
      <c r="H22" s="132">
        <v>8.5934333198216459E-2</v>
      </c>
      <c r="I22" s="132">
        <v>8.5934333198216459E-2</v>
      </c>
      <c r="J22" s="132">
        <v>8.5934333198216459E-2</v>
      </c>
      <c r="K22" s="132">
        <v>8.5934333198216459E-2</v>
      </c>
      <c r="L22" s="132">
        <v>9.6166222303944102E-2</v>
      </c>
      <c r="M22" s="132">
        <v>9.6166222303944102E-2</v>
      </c>
      <c r="N22" s="132">
        <v>9.6166222303944102E-2</v>
      </c>
      <c r="O22" s="132">
        <v>9.6166222303944102E-2</v>
      </c>
      <c r="P22" s="132">
        <v>0.1365652398143373</v>
      </c>
      <c r="Q22" s="132">
        <v>0.1365652398143373</v>
      </c>
      <c r="R22" s="132">
        <v>0.11471422780705311</v>
      </c>
      <c r="S22" s="132">
        <v>0.11471422780705311</v>
      </c>
      <c r="T22" s="132">
        <v>0.12843614967362324</v>
      </c>
      <c r="U22" s="133">
        <v>0.12843614967362324</v>
      </c>
    </row>
    <row r="23" spans="2:21" ht="16.2" thickBot="1" x14ac:dyDescent="0.35">
      <c r="B23" s="138" t="s">
        <v>130</v>
      </c>
      <c r="C23" s="145">
        <v>2.042289840123775E-2</v>
      </c>
      <c r="D23" s="145">
        <v>9.0768437338834447E-3</v>
      </c>
      <c r="E23" s="145">
        <v>4.5693656523981434E-2</v>
      </c>
      <c r="F23" s="145">
        <v>3.1975244971634864E-3</v>
      </c>
      <c r="G23" s="145">
        <v>0</v>
      </c>
      <c r="H23" s="145">
        <v>0</v>
      </c>
      <c r="I23" s="145">
        <v>3.9319010944466964E-2</v>
      </c>
      <c r="J23" s="145">
        <v>1.0458046209971626E-2</v>
      </c>
      <c r="K23" s="145">
        <v>6.4856100526955816E-3</v>
      </c>
      <c r="L23" s="145">
        <v>3.6774846005332355E-4</v>
      </c>
      <c r="M23" s="145">
        <v>1.6548680702399559E-3</v>
      </c>
      <c r="N23" s="145">
        <v>0</v>
      </c>
      <c r="O23" s="145">
        <v>1.8387423002666178E-4</v>
      </c>
      <c r="P23" s="145">
        <v>0</v>
      </c>
      <c r="Q23" s="145">
        <v>3.0943785456420838E-4</v>
      </c>
      <c r="R23" s="145">
        <v>1.6214025131738954E-3</v>
      </c>
      <c r="S23" s="145">
        <v>9.4041345764085942E-3</v>
      </c>
      <c r="T23" s="145">
        <v>1.7743863197572859E-2</v>
      </c>
      <c r="U23" s="146">
        <v>1.048083111151972E-2</v>
      </c>
    </row>
    <row r="24" spans="2:21" ht="16.2" thickTop="1" x14ac:dyDescent="0.3">
      <c r="B24" s="124" t="s">
        <v>131</v>
      </c>
      <c r="C24" s="143">
        <v>0.46749328063359757</v>
      </c>
      <c r="D24" s="143">
        <v>0.43677467040297285</v>
      </c>
      <c r="E24" s="143">
        <v>0.62539426020831601</v>
      </c>
      <c r="F24" s="143">
        <v>0.43893055014354121</v>
      </c>
      <c r="G24" s="143">
        <v>0.11527378074359024</v>
      </c>
      <c r="H24" s="143">
        <v>0.23709519337496765</v>
      </c>
      <c r="I24" s="143">
        <v>0.55461187780612387</v>
      </c>
      <c r="J24" s="143">
        <v>0.51350202465585948</v>
      </c>
      <c r="K24" s="143">
        <v>0.425304035497512</v>
      </c>
      <c r="L24" s="143">
        <v>0.26162346918754098</v>
      </c>
      <c r="M24" s="143">
        <v>0.37439054485400425</v>
      </c>
      <c r="N24" s="143">
        <v>0.30285331013849687</v>
      </c>
      <c r="O24" s="143">
        <v>0.19993304210913423</v>
      </c>
      <c r="P24" s="143">
        <v>0.24192320228602471</v>
      </c>
      <c r="Q24" s="143">
        <v>0.40091857944838993</v>
      </c>
      <c r="R24" s="143">
        <v>0.45216519144563994</v>
      </c>
      <c r="S24" s="143">
        <v>0.44116038201472035</v>
      </c>
      <c r="T24" s="143">
        <v>0.380661702062292</v>
      </c>
      <c r="U24" s="144">
        <v>0.45863832489702255</v>
      </c>
    </row>
    <row r="25" spans="2:21" ht="31.2" x14ac:dyDescent="0.3">
      <c r="B25" s="127" t="s">
        <v>132</v>
      </c>
      <c r="C25" s="132">
        <v>0.51617257616808909</v>
      </c>
      <c r="D25" s="132">
        <v>0.53993441367599948</v>
      </c>
      <c r="E25" s="132">
        <v>0.47750756338165617</v>
      </c>
      <c r="F25" s="132">
        <v>0.55123782137773436</v>
      </c>
      <c r="G25" s="132">
        <v>0.55500643640258462</v>
      </c>
      <c r="H25" s="132">
        <v>0.57728480254225489</v>
      </c>
      <c r="I25" s="132">
        <v>0.49101974552631733</v>
      </c>
      <c r="J25" s="132">
        <v>0.5550744760699855</v>
      </c>
      <c r="K25" s="132">
        <v>0.56493125733528682</v>
      </c>
      <c r="L25" s="132">
        <v>0.57021347821627877</v>
      </c>
      <c r="M25" s="132">
        <v>0.57283754911544005</v>
      </c>
      <c r="N25" s="132">
        <v>0.57610940441384084</v>
      </c>
      <c r="O25" s="132">
        <v>0.57117356020064258</v>
      </c>
      <c r="P25" s="132">
        <v>0.55945858840628482</v>
      </c>
      <c r="Q25" s="132">
        <v>0.55778548874821898</v>
      </c>
      <c r="R25" s="132">
        <v>0.58709808654086881</v>
      </c>
      <c r="S25" s="132">
        <v>0.57220832570564262</v>
      </c>
      <c r="T25" s="132">
        <v>0.54778284016056278</v>
      </c>
      <c r="U25" s="133">
        <v>0.56255373515318641</v>
      </c>
    </row>
    <row r="26" spans="2:21" x14ac:dyDescent="0.3">
      <c r="B26" s="127" t="s">
        <v>133</v>
      </c>
      <c r="C26" s="132">
        <v>0.42464402560419906</v>
      </c>
      <c r="D26" s="132">
        <v>0.44886096152067484</v>
      </c>
      <c r="E26" s="132">
        <v>0.38403882322469257</v>
      </c>
      <c r="F26" s="132">
        <v>0.46283483841150092</v>
      </c>
      <c r="G26" s="132">
        <v>0.46843161256305915</v>
      </c>
      <c r="H26" s="132">
        <v>0.49432234406819142</v>
      </c>
      <c r="I26" s="132">
        <v>0.40894651844755292</v>
      </c>
      <c r="J26" s="132">
        <v>0.47157446260797764</v>
      </c>
      <c r="K26" s="132">
        <v>0.47710690361565178</v>
      </c>
      <c r="L26" s="132">
        <v>0.49430337299322286</v>
      </c>
      <c r="M26" s="132">
        <v>0.48756377084172592</v>
      </c>
      <c r="N26" s="132">
        <v>0.48690444458877963</v>
      </c>
      <c r="O26" s="132">
        <v>0.49269206658965237</v>
      </c>
      <c r="P26" s="132">
        <v>0.49654241724024606</v>
      </c>
      <c r="Q26" s="132">
        <v>0.49607675346625291</v>
      </c>
      <c r="R26" s="132">
        <v>0.52217911490588453</v>
      </c>
      <c r="S26" s="132">
        <v>0.50682308746365534</v>
      </c>
      <c r="T26" s="132">
        <v>0.48355822522624564</v>
      </c>
      <c r="U26" s="133">
        <v>0.5060260329925268</v>
      </c>
    </row>
    <row r="27" spans="2:21" ht="16.2" thickBot="1" x14ac:dyDescent="0.35">
      <c r="B27" s="134" t="s">
        <v>134</v>
      </c>
      <c r="C27" s="149">
        <v>0.21716217145190492</v>
      </c>
      <c r="D27" s="149">
        <v>0.23182262220080474</v>
      </c>
      <c r="E27" s="149">
        <v>0.18475419030492002</v>
      </c>
      <c r="F27" s="149">
        <v>0.23966260566914607</v>
      </c>
      <c r="G27" s="149">
        <v>0.2439003896920052</v>
      </c>
      <c r="H27" s="149">
        <v>0.26021062482074858</v>
      </c>
      <c r="I27" s="149">
        <v>0.19586395481207289</v>
      </c>
      <c r="J27" s="149">
        <v>0.24332818261291911</v>
      </c>
      <c r="K27" s="149">
        <v>0.24984286094453032</v>
      </c>
      <c r="L27" s="149">
        <v>0.25663443627081861</v>
      </c>
      <c r="M27" s="149">
        <v>0.25473519059254407</v>
      </c>
      <c r="N27" s="149">
        <v>0.25705989629885445</v>
      </c>
      <c r="O27" s="149">
        <v>0.25674312357482132</v>
      </c>
      <c r="P27" s="149">
        <v>0.25604712577724409</v>
      </c>
      <c r="Q27" s="149">
        <v>0.25585633092271093</v>
      </c>
      <c r="R27" s="149">
        <v>0.27277673852319517</v>
      </c>
      <c r="S27" s="149">
        <v>0.2622658496504488</v>
      </c>
      <c r="T27" s="149">
        <v>0.25027194359181543</v>
      </c>
      <c r="U27" s="150">
        <v>0.25871436895880229</v>
      </c>
    </row>
    <row r="28" spans="2:21" ht="16.2" thickTop="1" x14ac:dyDescent="0.3"/>
    <row r="29" spans="2:21" ht="16.2" thickBot="1" x14ac:dyDescent="0.35"/>
    <row r="30" spans="2:21" ht="16.2" thickTop="1" x14ac:dyDescent="0.3">
      <c r="B30" s="112" t="s">
        <v>108</v>
      </c>
      <c r="C30" s="113">
        <v>13</v>
      </c>
      <c r="D30" s="113">
        <v>14</v>
      </c>
      <c r="E30" s="113">
        <v>15</v>
      </c>
      <c r="F30" s="113">
        <v>16</v>
      </c>
      <c r="G30" s="113">
        <v>17</v>
      </c>
      <c r="H30" s="113">
        <v>18</v>
      </c>
      <c r="I30" s="113">
        <v>25</v>
      </c>
      <c r="J30" s="113">
        <v>26</v>
      </c>
      <c r="K30" s="114">
        <v>27</v>
      </c>
    </row>
    <row r="31" spans="2:21" x14ac:dyDescent="0.3">
      <c r="B31" s="115" t="s">
        <v>107</v>
      </c>
      <c r="C31" s="116">
        <v>8</v>
      </c>
      <c r="D31" s="116">
        <v>4</v>
      </c>
      <c r="E31" s="116">
        <v>14</v>
      </c>
      <c r="F31" s="116">
        <v>21</v>
      </c>
      <c r="G31" s="116">
        <v>6</v>
      </c>
      <c r="H31" s="116">
        <v>16</v>
      </c>
      <c r="I31" s="116">
        <v>18</v>
      </c>
      <c r="J31" s="116">
        <v>7</v>
      </c>
      <c r="K31" s="117">
        <v>9</v>
      </c>
    </row>
    <row r="32" spans="2:21" x14ac:dyDescent="0.3">
      <c r="B32" s="118" t="s">
        <v>103</v>
      </c>
      <c r="C32" s="116" t="s">
        <v>23</v>
      </c>
      <c r="D32" s="116" t="s">
        <v>23</v>
      </c>
      <c r="E32" s="116" t="s">
        <v>23</v>
      </c>
      <c r="F32" s="116" t="s">
        <v>23</v>
      </c>
      <c r="G32" s="116" t="s">
        <v>23</v>
      </c>
      <c r="H32" s="116" t="s">
        <v>23</v>
      </c>
      <c r="I32" s="116" t="s">
        <v>23</v>
      </c>
      <c r="J32" s="116" t="s">
        <v>23</v>
      </c>
      <c r="K32" s="117" t="s">
        <v>23</v>
      </c>
    </row>
    <row r="33" spans="2:11" x14ac:dyDescent="0.3">
      <c r="B33" s="118" t="s">
        <v>3</v>
      </c>
      <c r="C33" s="116">
        <v>15</v>
      </c>
      <c r="D33" s="116">
        <v>18</v>
      </c>
      <c r="E33" s="116">
        <v>18</v>
      </c>
      <c r="F33" s="116">
        <v>11</v>
      </c>
      <c r="G33" s="116">
        <v>15</v>
      </c>
      <c r="H33" s="116">
        <v>11</v>
      </c>
      <c r="I33" s="116">
        <v>11</v>
      </c>
      <c r="J33" s="116">
        <v>15</v>
      </c>
      <c r="K33" s="117">
        <v>18</v>
      </c>
    </row>
    <row r="34" spans="2:11" x14ac:dyDescent="0.3">
      <c r="B34" s="118" t="s">
        <v>97</v>
      </c>
      <c r="C34" s="116">
        <v>18</v>
      </c>
      <c r="D34" s="116">
        <v>24</v>
      </c>
      <c r="E34" s="116">
        <v>18</v>
      </c>
      <c r="F34" s="116">
        <v>24</v>
      </c>
      <c r="G34" s="116">
        <v>24</v>
      </c>
      <c r="H34" s="116">
        <v>18</v>
      </c>
      <c r="I34" s="116">
        <v>12</v>
      </c>
      <c r="J34" s="116">
        <v>12</v>
      </c>
      <c r="K34" s="117">
        <v>12</v>
      </c>
    </row>
    <row r="35" spans="2:11" x14ac:dyDescent="0.3">
      <c r="B35" s="118" t="s">
        <v>98</v>
      </c>
      <c r="C35" s="116" t="s">
        <v>118</v>
      </c>
      <c r="D35" s="116" t="s">
        <v>69</v>
      </c>
      <c r="E35" s="116" t="s">
        <v>69</v>
      </c>
      <c r="F35" s="120" t="s">
        <v>129</v>
      </c>
      <c r="G35" s="116" t="s">
        <v>118</v>
      </c>
      <c r="H35" s="120" t="s">
        <v>129</v>
      </c>
      <c r="I35" s="120" t="s">
        <v>129</v>
      </c>
      <c r="J35" s="116" t="s">
        <v>118</v>
      </c>
      <c r="K35" s="117" t="s">
        <v>69</v>
      </c>
    </row>
    <row r="36" spans="2:11" ht="26.4" x14ac:dyDescent="0.3">
      <c r="B36" s="118" t="s">
        <v>99</v>
      </c>
      <c r="C36" s="116" t="s">
        <v>104</v>
      </c>
      <c r="D36" s="116" t="s">
        <v>104</v>
      </c>
      <c r="E36" s="116" t="s">
        <v>104</v>
      </c>
      <c r="F36" s="116" t="s">
        <v>104</v>
      </c>
      <c r="G36" s="116" t="s">
        <v>104</v>
      </c>
      <c r="H36" s="116" t="s">
        <v>104</v>
      </c>
      <c r="I36" s="116" t="s">
        <v>105</v>
      </c>
      <c r="J36" s="116" t="s">
        <v>105</v>
      </c>
      <c r="K36" s="117" t="s">
        <v>105</v>
      </c>
    </row>
    <row r="37" spans="2:11" x14ac:dyDescent="0.3">
      <c r="B37" s="118" t="s">
        <v>125</v>
      </c>
      <c r="C37" s="116" t="s">
        <v>69</v>
      </c>
      <c r="D37" s="116" t="s">
        <v>69</v>
      </c>
      <c r="E37" s="116" t="s">
        <v>117</v>
      </c>
      <c r="F37" s="116" t="s">
        <v>117</v>
      </c>
      <c r="G37" s="116" t="s">
        <v>118</v>
      </c>
      <c r="H37" s="116" t="s">
        <v>118</v>
      </c>
      <c r="I37" s="116" t="s">
        <v>69</v>
      </c>
      <c r="J37" s="116" t="s">
        <v>117</v>
      </c>
      <c r="K37" s="119" t="s">
        <v>118</v>
      </c>
    </row>
    <row r="38" spans="2:11" x14ac:dyDescent="0.3">
      <c r="B38" s="118" t="s">
        <v>126</v>
      </c>
      <c r="C38" s="120" t="s">
        <v>120</v>
      </c>
      <c r="D38" s="120" t="s">
        <v>119</v>
      </c>
      <c r="E38" s="120" t="s">
        <v>69</v>
      </c>
      <c r="F38" s="120" t="s">
        <v>120</v>
      </c>
      <c r="G38" s="120" t="s">
        <v>69</v>
      </c>
      <c r="H38" s="120" t="s">
        <v>119</v>
      </c>
      <c r="I38" s="120" t="s">
        <v>69</v>
      </c>
      <c r="J38" s="120" t="s">
        <v>119</v>
      </c>
      <c r="K38" s="119" t="s">
        <v>120</v>
      </c>
    </row>
    <row r="39" spans="2:11" x14ac:dyDescent="0.3">
      <c r="B39" s="118" t="s">
        <v>127</v>
      </c>
      <c r="C39" s="120" t="s">
        <v>69</v>
      </c>
      <c r="D39" s="120" t="s">
        <v>120</v>
      </c>
      <c r="E39" s="120" t="s">
        <v>69</v>
      </c>
      <c r="F39" s="120" t="s">
        <v>120</v>
      </c>
      <c r="G39" s="120" t="s">
        <v>120</v>
      </c>
      <c r="H39" s="120" t="s">
        <v>69</v>
      </c>
      <c r="I39" s="120" t="s">
        <v>119</v>
      </c>
      <c r="J39" s="120" t="s">
        <v>119</v>
      </c>
      <c r="K39" s="119" t="s">
        <v>119</v>
      </c>
    </row>
    <row r="40" spans="2:11" ht="16.2" thickBot="1" x14ac:dyDescent="0.35">
      <c r="B40" s="121" t="s">
        <v>128</v>
      </c>
      <c r="C40" s="122" t="s">
        <v>69</v>
      </c>
      <c r="D40" s="122" t="s">
        <v>69</v>
      </c>
      <c r="E40" s="122">
        <v>0</v>
      </c>
      <c r="F40" s="122">
        <v>0</v>
      </c>
      <c r="G40" s="122">
        <v>7</v>
      </c>
      <c r="H40" s="122">
        <v>7</v>
      </c>
      <c r="I40" s="122" t="s">
        <v>69</v>
      </c>
      <c r="J40" s="122">
        <v>0</v>
      </c>
      <c r="K40" s="123">
        <v>7</v>
      </c>
    </row>
    <row r="41" spans="2:11" ht="22.2" thickTop="1" thickBot="1" x14ac:dyDescent="0.45">
      <c r="B41" s="248" t="s">
        <v>10</v>
      </c>
      <c r="C41" s="249"/>
      <c r="D41" s="249"/>
      <c r="E41" s="249"/>
      <c r="F41" s="249"/>
      <c r="G41" s="249"/>
      <c r="H41" s="249"/>
      <c r="I41" s="249"/>
      <c r="J41" s="249"/>
      <c r="K41" s="250"/>
    </row>
    <row r="42" spans="2:11" ht="16.2" thickTop="1" x14ac:dyDescent="0.3">
      <c r="B42" s="124" t="s">
        <v>55</v>
      </c>
      <c r="C42" s="125">
        <v>10.370234295745222</v>
      </c>
      <c r="D42" s="125">
        <v>10.223057987767879</v>
      </c>
      <c r="E42" s="125">
        <v>12.85447259591785</v>
      </c>
      <c r="F42" s="125">
        <v>12.77458987376558</v>
      </c>
      <c r="G42" s="125">
        <v>11.836813712171539</v>
      </c>
      <c r="H42" s="125">
        <v>12.180520834058409</v>
      </c>
      <c r="I42" s="125">
        <v>10.981600302407202</v>
      </c>
      <c r="J42" s="125">
        <v>12.876583982212754</v>
      </c>
      <c r="K42" s="126">
        <v>12.079916775964872</v>
      </c>
    </row>
    <row r="43" spans="2:11" x14ac:dyDescent="0.3">
      <c r="B43" s="127" t="s">
        <v>124</v>
      </c>
      <c r="C43" s="128">
        <v>4.4459364100558547</v>
      </c>
      <c r="D43" s="128">
        <v>4.2246233185876898</v>
      </c>
      <c r="E43" s="128">
        <v>5.3088902359668486</v>
      </c>
      <c r="F43" s="128">
        <v>4.117175999559767</v>
      </c>
      <c r="G43" s="128">
        <v>3.7694440512001157</v>
      </c>
      <c r="H43" s="128">
        <v>3.4480339798955408</v>
      </c>
      <c r="I43" s="128">
        <v>4.8560533143913274</v>
      </c>
      <c r="J43" s="128">
        <v>5.3507733202306857</v>
      </c>
      <c r="K43" s="129">
        <v>4.9333170330593186</v>
      </c>
    </row>
    <row r="44" spans="2:11" x14ac:dyDescent="0.3">
      <c r="B44" s="137" t="s">
        <v>122</v>
      </c>
      <c r="C44" s="147">
        <v>1.9239880157583851</v>
      </c>
      <c r="D44" s="147">
        <v>1.7176117566434621</v>
      </c>
      <c r="E44" s="147">
        <v>2.9704855811957307</v>
      </c>
      <c r="F44" s="147">
        <v>1.5831723567123606</v>
      </c>
      <c r="G44" s="147">
        <v>1.1981735258001336</v>
      </c>
      <c r="H44" s="147">
        <v>0.95788589656118373</v>
      </c>
      <c r="I44" s="147">
        <v>2.4624197794370319</v>
      </c>
      <c r="J44" s="147">
        <v>3.1402084953469025</v>
      </c>
      <c r="K44" s="148">
        <v>2.6305343146465185</v>
      </c>
    </row>
    <row r="45" spans="2:11" ht="16.2" thickBot="1" x14ac:dyDescent="0.35">
      <c r="B45" s="134" t="s">
        <v>123</v>
      </c>
      <c r="C45" s="135">
        <v>2.3497601234276941</v>
      </c>
      <c r="D45" s="135">
        <v>2.3329712197613128</v>
      </c>
      <c r="E45" s="135">
        <v>2.3414099406187385</v>
      </c>
      <c r="F45" s="135">
        <v>2.3582542932821937</v>
      </c>
      <c r="G45" s="135">
        <v>2.3861878922020927</v>
      </c>
      <c r="H45" s="135">
        <v>2.4223374526123198</v>
      </c>
      <c r="I45" s="135">
        <v>2.4044873203813588</v>
      </c>
      <c r="J45" s="135">
        <v>2.43016273683758</v>
      </c>
      <c r="K45" s="136">
        <v>2.3522161580531131</v>
      </c>
    </row>
    <row r="46" spans="2:11" ht="16.2" thickTop="1" x14ac:dyDescent="0.3">
      <c r="B46" s="124" t="s">
        <v>70</v>
      </c>
      <c r="C46" s="139">
        <v>9695</v>
      </c>
      <c r="D46" s="139">
        <v>9695</v>
      </c>
      <c r="E46" s="139">
        <v>12335</v>
      </c>
      <c r="F46" s="139">
        <v>12335</v>
      </c>
      <c r="G46" s="139">
        <v>10877</v>
      </c>
      <c r="H46" s="139">
        <v>10877</v>
      </c>
      <c r="I46" s="139">
        <v>9695</v>
      </c>
      <c r="J46" s="139">
        <v>12335</v>
      </c>
      <c r="K46" s="140">
        <v>10877</v>
      </c>
    </row>
    <row r="47" spans="2:11" x14ac:dyDescent="0.3">
      <c r="B47" s="127" t="s">
        <v>71</v>
      </c>
      <c r="C47" s="130">
        <v>2471</v>
      </c>
      <c r="D47" s="130">
        <v>2646</v>
      </c>
      <c r="E47" s="130">
        <v>2383</v>
      </c>
      <c r="F47" s="130">
        <v>2700</v>
      </c>
      <c r="G47" s="130">
        <v>2404</v>
      </c>
      <c r="H47" s="130">
        <v>1479</v>
      </c>
      <c r="I47" s="130">
        <v>1972</v>
      </c>
      <c r="J47" s="130">
        <v>2115</v>
      </c>
      <c r="K47" s="131">
        <v>1962</v>
      </c>
    </row>
    <row r="48" spans="2:11" x14ac:dyDescent="0.3">
      <c r="B48" s="127" t="s">
        <v>72</v>
      </c>
      <c r="C48" s="132">
        <v>0.2548736462093863</v>
      </c>
      <c r="D48" s="132">
        <v>0.27292418772563176</v>
      </c>
      <c r="E48" s="132">
        <v>0.19319010944466963</v>
      </c>
      <c r="F48" s="132">
        <v>0.21888933927847587</v>
      </c>
      <c r="G48" s="132">
        <v>0.22101682449204743</v>
      </c>
      <c r="H48" s="132">
        <v>0.13597499310471636</v>
      </c>
      <c r="I48" s="132">
        <v>0.2034038164002063</v>
      </c>
      <c r="J48" s="132">
        <v>0.17146331576813945</v>
      </c>
      <c r="K48" s="133">
        <v>0.18038061965615518</v>
      </c>
    </row>
    <row r="49" spans="2:11" ht="16.2" thickBot="1" x14ac:dyDescent="0.35">
      <c r="B49" s="138" t="s">
        <v>81</v>
      </c>
      <c r="C49" s="141">
        <v>309</v>
      </c>
      <c r="D49" s="141">
        <v>78</v>
      </c>
      <c r="E49" s="141">
        <v>1069</v>
      </c>
      <c r="F49" s="141">
        <v>52</v>
      </c>
      <c r="G49" s="141">
        <v>9</v>
      </c>
      <c r="H49" s="141">
        <v>0</v>
      </c>
      <c r="I49" s="141">
        <v>719</v>
      </c>
      <c r="J49" s="141">
        <v>1520</v>
      </c>
      <c r="K49" s="142">
        <v>1435</v>
      </c>
    </row>
    <row r="50" spans="2:11" ht="16.2" thickTop="1" x14ac:dyDescent="0.3">
      <c r="B50" s="124" t="s">
        <v>60</v>
      </c>
      <c r="C50" s="143">
        <v>0.56162970603403817</v>
      </c>
      <c r="D50" s="143">
        <v>0.56162970603403817</v>
      </c>
      <c r="E50" s="143">
        <v>0.60364815565464125</v>
      </c>
      <c r="F50" s="143">
        <v>0.60364815565464125</v>
      </c>
      <c r="G50" s="143">
        <v>0.57672152247862463</v>
      </c>
      <c r="H50" s="143">
        <v>0.57672152247862463</v>
      </c>
      <c r="I50" s="143">
        <v>0.46869520371325424</v>
      </c>
      <c r="J50" s="143">
        <v>0.52517227401702471</v>
      </c>
      <c r="K50" s="144">
        <v>0.48892157764089361</v>
      </c>
    </row>
    <row r="51" spans="2:11" x14ac:dyDescent="0.3">
      <c r="B51" s="127" t="s">
        <v>61</v>
      </c>
      <c r="C51" s="132">
        <v>0</v>
      </c>
      <c r="D51" s="132">
        <v>0</v>
      </c>
      <c r="E51" s="132">
        <v>0</v>
      </c>
      <c r="F51" s="132">
        <v>0</v>
      </c>
      <c r="G51" s="132">
        <v>0</v>
      </c>
      <c r="H51" s="132">
        <v>0</v>
      </c>
      <c r="I51" s="132">
        <v>0</v>
      </c>
      <c r="J51" s="132">
        <v>0</v>
      </c>
      <c r="K51" s="133">
        <v>0</v>
      </c>
    </row>
    <row r="52" spans="2:11" ht="16.2" thickBot="1" x14ac:dyDescent="0.35">
      <c r="B52" s="138" t="s">
        <v>130</v>
      </c>
      <c r="C52" s="145">
        <v>2.073233625580196E-2</v>
      </c>
      <c r="D52" s="145">
        <v>2.6817947395564724E-3</v>
      </c>
      <c r="E52" s="145">
        <v>3.9400081070125659E-2</v>
      </c>
      <c r="F52" s="145">
        <v>1.3700851236319417E-2</v>
      </c>
      <c r="G52" s="145">
        <v>3.8981336765652297E-2</v>
      </c>
      <c r="H52" s="145">
        <v>0.12402316815298337</v>
      </c>
      <c r="I52" s="145">
        <v>0.16513666838576585</v>
      </c>
      <c r="J52" s="145">
        <v>0.13960275638427239</v>
      </c>
      <c r="K52" s="146">
        <v>0.16741748643927554</v>
      </c>
    </row>
    <row r="53" spans="2:11" ht="16.2" thickTop="1" x14ac:dyDescent="0.3">
      <c r="B53" s="124" t="s">
        <v>131</v>
      </c>
      <c r="C53" s="143">
        <v>0.43154459577078985</v>
      </c>
      <c r="D53" s="143">
        <v>0.27627662435745637</v>
      </c>
      <c r="E53" s="143">
        <v>0.59384005429551634</v>
      </c>
      <c r="F53" s="143">
        <v>0.28875723013286531</v>
      </c>
      <c r="G53" s="143">
        <v>0.43753848296461978</v>
      </c>
      <c r="H53" s="143">
        <v>0.57561808712705742</v>
      </c>
      <c r="I53" s="143">
        <v>0.76653073319177012</v>
      </c>
      <c r="J53" s="143">
        <v>0.85909892168916646</v>
      </c>
      <c r="K53" s="144">
        <v>0.83886719159169909</v>
      </c>
    </row>
    <row r="54" spans="2:11" ht="31.2" x14ac:dyDescent="0.3">
      <c r="B54" s="127" t="s">
        <v>132</v>
      </c>
      <c r="C54" s="132">
        <v>0.67353608633248074</v>
      </c>
      <c r="D54" s="132">
        <v>0.68634731932443949</v>
      </c>
      <c r="E54" s="132">
        <v>0.64508797815748642</v>
      </c>
      <c r="F54" s="132">
        <v>0.70666721083330764</v>
      </c>
      <c r="G54" s="132">
        <v>0.67295421069544781</v>
      </c>
      <c r="H54" s="132">
        <v>0.52417578712381452</v>
      </c>
      <c r="I54" s="132">
        <v>0.51762863830762529</v>
      </c>
      <c r="J54" s="132">
        <v>0.54121469520700216</v>
      </c>
      <c r="K54" s="133">
        <v>0.50918549104366273</v>
      </c>
    </row>
    <row r="55" spans="2:11" x14ac:dyDescent="0.3">
      <c r="B55" s="127" t="s">
        <v>133</v>
      </c>
      <c r="C55" s="132">
        <v>0.60312789737982653</v>
      </c>
      <c r="D55" s="132">
        <v>0.63083379330969047</v>
      </c>
      <c r="E55" s="132">
        <v>0.57313470836091907</v>
      </c>
      <c r="F55" s="132">
        <v>0.64551599315356811</v>
      </c>
      <c r="G55" s="132">
        <v>0.61436195244414549</v>
      </c>
      <c r="H55" s="132">
        <v>0.44831742860285234</v>
      </c>
      <c r="I55" s="132">
        <v>0.43710318307930157</v>
      </c>
      <c r="J55" s="132">
        <v>0.47598007512319462</v>
      </c>
      <c r="K55" s="133">
        <v>0.42614951034174881</v>
      </c>
    </row>
    <row r="56" spans="2:11" ht="16.2" thickBot="1" x14ac:dyDescent="0.35">
      <c r="B56" s="134" t="s">
        <v>134</v>
      </c>
      <c r="C56" s="149">
        <v>0.34747847844718699</v>
      </c>
      <c r="D56" s="149">
        <v>0.36990346134005858</v>
      </c>
      <c r="E56" s="149">
        <v>0.33462514999747944</v>
      </c>
      <c r="F56" s="149">
        <v>0.378153216744817</v>
      </c>
      <c r="G56" s="149">
        <v>0.33921568142648761</v>
      </c>
      <c r="H56" s="149">
        <v>0.21632349751414418</v>
      </c>
      <c r="I56" s="149">
        <v>0.22546786457138948</v>
      </c>
      <c r="J56" s="149">
        <v>0.24139688519242963</v>
      </c>
      <c r="K56" s="150">
        <v>0.22293591325433601</v>
      </c>
    </row>
    <row r="57" spans="2:11" ht="16.2" thickTop="1" x14ac:dyDescent="0.3"/>
  </sheetData>
  <mergeCells count="2">
    <mergeCell ref="B12:U12"/>
    <mergeCell ref="B41:K41"/>
  </mergeCells>
  <pageMargins left="0.25" right="0.25" top="0.75" bottom="0.75" header="0.3" footer="0.3"/>
  <pageSetup scale="67" fitToHeight="0" orientation="landscape" horizontalDpi="4294967295" verticalDpi="4294967295" r:id="rId1"/>
  <rowBreaks count="1" manualBreakCount="1">
    <brk id="2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9"/>
    </sheetView>
  </sheetViews>
  <sheetFormatPr defaultRowHeight="15.6" x14ac:dyDescent="0.3"/>
  <cols>
    <col min="1" max="1" width="15.5" style="44" customWidth="1"/>
    <col min="2" max="6" width="5.3984375" bestFit="1" customWidth="1"/>
    <col min="7" max="29" width="5.8984375" bestFit="1" customWidth="1"/>
  </cols>
  <sheetData>
    <row r="1" spans="1:29" x14ac:dyDescent="0.3">
      <c r="A1" s="41"/>
      <c r="B1" s="44" t="s">
        <v>121</v>
      </c>
      <c r="C1" s="66" t="s">
        <v>27</v>
      </c>
      <c r="D1" s="66" t="s">
        <v>28</v>
      </c>
      <c r="E1" s="66" t="s">
        <v>29</v>
      </c>
      <c r="F1" s="66" t="s">
        <v>30</v>
      </c>
      <c r="G1" s="66" t="s">
        <v>31</v>
      </c>
      <c r="H1" s="66" t="s">
        <v>32</v>
      </c>
      <c r="I1" s="44" t="s">
        <v>33</v>
      </c>
      <c r="J1" s="44" t="s">
        <v>45</v>
      </c>
      <c r="K1" s="44" t="s">
        <v>46</v>
      </c>
      <c r="L1" s="44" t="s">
        <v>65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91</v>
      </c>
      <c r="R1" s="44" t="s">
        <v>92</v>
      </c>
      <c r="S1" s="44" t="s">
        <v>93</v>
      </c>
      <c r="T1" s="44" t="s">
        <v>94</v>
      </c>
      <c r="U1" s="44" t="s">
        <v>95</v>
      </c>
      <c r="V1" s="44" t="s">
        <v>96</v>
      </c>
      <c r="W1" s="44" t="s">
        <v>109</v>
      </c>
      <c r="X1" s="44" t="s">
        <v>110</v>
      </c>
      <c r="Y1" s="44" t="s">
        <v>111</v>
      </c>
      <c r="Z1" s="44" t="s">
        <v>112</v>
      </c>
      <c r="AA1" s="44" t="s">
        <v>113</v>
      </c>
      <c r="AB1" s="44" t="s">
        <v>114</v>
      </c>
      <c r="AC1" s="44" t="s">
        <v>115</v>
      </c>
    </row>
    <row r="2" spans="1:29" x14ac:dyDescent="0.3">
      <c r="A2" s="61" t="s">
        <v>55</v>
      </c>
      <c r="B2" s="45">
        <v>9.5815772896713387</v>
      </c>
      <c r="C2" s="45">
        <v>11.171752640486234</v>
      </c>
      <c r="D2" s="45">
        <v>11.674457888055175</v>
      </c>
      <c r="E2" s="45">
        <v>11.334757692092833</v>
      </c>
      <c r="F2" s="45">
        <v>11.315922640937377</v>
      </c>
      <c r="G2" s="45">
        <v>12.83704168832608</v>
      </c>
      <c r="H2" s="45">
        <v>12.900407526032982</v>
      </c>
      <c r="I2" s="45">
        <v>12.870436277651971</v>
      </c>
      <c r="J2" s="45">
        <v>12.872665074022613</v>
      </c>
      <c r="K2" s="45">
        <v>12.133143889534333</v>
      </c>
      <c r="L2" s="45">
        <v>12.135543184641785</v>
      </c>
      <c r="M2" s="45">
        <v>12.094279668425283</v>
      </c>
      <c r="N2" s="45">
        <v>12.047433768564209</v>
      </c>
      <c r="O2" s="45">
        <v>10.370234295745222</v>
      </c>
      <c r="P2" s="45">
        <v>10.223057987767879</v>
      </c>
      <c r="Q2" s="45">
        <v>12.85447259591785</v>
      </c>
      <c r="R2" s="45">
        <v>12.77458987376558</v>
      </c>
      <c r="S2" s="45">
        <v>11.836813712171539</v>
      </c>
      <c r="T2" s="45">
        <v>12.180520834058409</v>
      </c>
      <c r="U2" s="45">
        <v>10.803013473481323</v>
      </c>
      <c r="V2" s="45">
        <v>10.80337644492616</v>
      </c>
      <c r="W2" s="45">
        <v>12.842779146742158</v>
      </c>
      <c r="X2" s="45">
        <v>12.973297086530039</v>
      </c>
      <c r="Y2" s="45">
        <v>12.000850274892082</v>
      </c>
      <c r="Z2" s="45">
        <v>11.949117289720881</v>
      </c>
      <c r="AA2" s="45">
        <v>10.981600302407202</v>
      </c>
      <c r="AB2" s="45">
        <v>12.876583982212754</v>
      </c>
      <c r="AC2" s="45">
        <v>12.079916775964872</v>
      </c>
    </row>
    <row r="3" spans="1:29" x14ac:dyDescent="0.3">
      <c r="A3" s="61" t="s">
        <v>16</v>
      </c>
      <c r="B3" s="45">
        <v>4.2320155766015022</v>
      </c>
      <c r="C3" s="45">
        <v>4.2985626008993476</v>
      </c>
      <c r="D3" s="45">
        <v>3.5032199164045186</v>
      </c>
      <c r="E3" s="45">
        <v>3.6261770081978719</v>
      </c>
      <c r="F3" s="45">
        <v>3.6411913083394207</v>
      </c>
      <c r="G3" s="45">
        <v>3.6995704728197989</v>
      </c>
      <c r="H3" s="45">
        <v>3.44083968975665</v>
      </c>
      <c r="I3" s="45">
        <v>4.0183956974131956</v>
      </c>
      <c r="J3" s="45">
        <v>4.1864036151406365</v>
      </c>
      <c r="K3" s="45">
        <v>3.6847134536368018</v>
      </c>
      <c r="L3" s="45">
        <v>4.3560578822527294</v>
      </c>
      <c r="M3" s="45">
        <v>4.2737279830937407</v>
      </c>
      <c r="N3" s="45">
        <v>3.6929890220126138</v>
      </c>
      <c r="O3" s="45">
        <v>4.4459364100558547</v>
      </c>
      <c r="P3" s="45">
        <v>4.2246233185876898</v>
      </c>
      <c r="Q3" s="45">
        <v>5.3088902359668486</v>
      </c>
      <c r="R3" s="45">
        <v>4.117175999559767</v>
      </c>
      <c r="S3" s="45">
        <v>3.7694440512001157</v>
      </c>
      <c r="T3" s="45">
        <v>3.4480339798955408</v>
      </c>
      <c r="U3" s="45">
        <v>3.8676489027964913</v>
      </c>
      <c r="V3" s="45">
        <v>3.6918738561831215</v>
      </c>
      <c r="W3" s="45">
        <v>3.9116593589905668</v>
      </c>
      <c r="X3" s="45">
        <v>3.7402243938640463</v>
      </c>
      <c r="Y3" s="45">
        <v>4.2009450806316613</v>
      </c>
      <c r="Z3" s="45">
        <v>3.7182464057735234</v>
      </c>
      <c r="AA3" s="45">
        <v>4.8560533143913274</v>
      </c>
      <c r="AB3" s="45">
        <v>5.3507733202306857</v>
      </c>
      <c r="AC3" s="45">
        <v>4.9333170330593186</v>
      </c>
    </row>
    <row r="4" spans="1:29" x14ac:dyDescent="0.3">
      <c r="A4" s="61" t="s">
        <v>41</v>
      </c>
      <c r="B4" s="46">
        <v>9695</v>
      </c>
      <c r="C4" s="46">
        <v>9695</v>
      </c>
      <c r="D4" s="46">
        <v>9695</v>
      </c>
      <c r="E4" s="46">
        <v>9695</v>
      </c>
      <c r="F4" s="46">
        <v>9695</v>
      </c>
      <c r="G4" s="46">
        <v>12335</v>
      </c>
      <c r="H4" s="46">
        <v>12335</v>
      </c>
      <c r="I4" s="46">
        <v>12335</v>
      </c>
      <c r="J4" s="46">
        <v>12335</v>
      </c>
      <c r="K4" s="46">
        <v>10877</v>
      </c>
      <c r="L4" s="46">
        <v>10877</v>
      </c>
      <c r="M4" s="46">
        <v>10877</v>
      </c>
      <c r="N4" s="46">
        <v>10877</v>
      </c>
      <c r="O4" s="46">
        <v>9695</v>
      </c>
      <c r="P4" s="46">
        <v>9695</v>
      </c>
      <c r="Q4" s="46">
        <v>12335</v>
      </c>
      <c r="R4" s="46">
        <v>12335</v>
      </c>
      <c r="S4" s="46">
        <v>10877</v>
      </c>
      <c r="T4" s="46">
        <v>10877</v>
      </c>
      <c r="U4" s="46">
        <v>9695</v>
      </c>
      <c r="V4" s="46">
        <v>9695</v>
      </c>
      <c r="W4" s="46">
        <v>12335</v>
      </c>
      <c r="X4" s="46">
        <v>12335</v>
      </c>
      <c r="Y4" s="46">
        <v>10877</v>
      </c>
      <c r="Z4" s="46">
        <v>10877</v>
      </c>
      <c r="AA4" s="46">
        <v>9695</v>
      </c>
      <c r="AB4" s="46">
        <v>12335</v>
      </c>
      <c r="AC4" s="46">
        <v>10877</v>
      </c>
    </row>
    <row r="5" spans="1:29" x14ac:dyDescent="0.3">
      <c r="A5" s="61" t="s">
        <v>40</v>
      </c>
      <c r="B5" s="46">
        <v>1546</v>
      </c>
      <c r="C5" s="46">
        <v>1594</v>
      </c>
      <c r="D5" s="46">
        <v>1239</v>
      </c>
      <c r="E5" s="46">
        <v>1651</v>
      </c>
      <c r="F5" s="46">
        <v>1682</v>
      </c>
      <c r="G5" s="46">
        <v>1809</v>
      </c>
      <c r="H5" s="46">
        <v>1324</v>
      </c>
      <c r="I5" s="46">
        <v>1680</v>
      </c>
      <c r="J5" s="46">
        <v>1729</v>
      </c>
      <c r="K5" s="46">
        <v>1778</v>
      </c>
      <c r="L5" s="46">
        <v>1764</v>
      </c>
      <c r="M5" s="46">
        <v>1782</v>
      </c>
      <c r="N5" s="46">
        <v>1780</v>
      </c>
      <c r="O5" s="46">
        <v>2471</v>
      </c>
      <c r="P5" s="46">
        <v>2646</v>
      </c>
      <c r="Q5" s="46">
        <v>2383</v>
      </c>
      <c r="R5" s="46">
        <v>2700</v>
      </c>
      <c r="S5" s="46">
        <v>2404</v>
      </c>
      <c r="T5" s="46">
        <v>1479</v>
      </c>
      <c r="U5" s="46">
        <v>2249</v>
      </c>
      <c r="V5" s="46">
        <v>2246</v>
      </c>
      <c r="W5" s="46">
        <v>2402</v>
      </c>
      <c r="X5" s="46">
        <v>2306</v>
      </c>
      <c r="Y5" s="46">
        <v>2193</v>
      </c>
      <c r="Z5" s="46">
        <v>2272</v>
      </c>
      <c r="AA5" s="46">
        <v>1972</v>
      </c>
      <c r="AB5" s="46">
        <v>2115</v>
      </c>
      <c r="AC5" s="46">
        <v>1962</v>
      </c>
    </row>
    <row r="6" spans="1:29" ht="31.2" x14ac:dyDescent="0.3">
      <c r="A6" s="61" t="s">
        <v>56</v>
      </c>
      <c r="B6" s="46">
        <v>688</v>
      </c>
      <c r="C6" s="46">
        <v>695</v>
      </c>
      <c r="D6" s="46">
        <v>554</v>
      </c>
      <c r="E6" s="46">
        <v>726</v>
      </c>
      <c r="F6" s="46">
        <v>739</v>
      </c>
      <c r="G6" s="46">
        <v>767</v>
      </c>
      <c r="H6" s="46">
        <v>584</v>
      </c>
      <c r="I6" s="46">
        <v>728</v>
      </c>
      <c r="J6" s="46">
        <v>748</v>
      </c>
      <c r="K6" s="46">
        <v>772</v>
      </c>
      <c r="L6" s="46">
        <v>763</v>
      </c>
      <c r="M6" s="46">
        <v>772</v>
      </c>
      <c r="N6" s="46">
        <v>769</v>
      </c>
      <c r="O6" s="46">
        <v>1000</v>
      </c>
      <c r="P6" s="46">
        <v>1045</v>
      </c>
      <c r="Q6" s="46">
        <v>948</v>
      </c>
      <c r="R6" s="46">
        <v>1091</v>
      </c>
      <c r="S6" s="46">
        <v>1001</v>
      </c>
      <c r="T6" s="46">
        <v>639</v>
      </c>
      <c r="U6" s="46">
        <v>994</v>
      </c>
      <c r="V6" s="46">
        <v>996</v>
      </c>
      <c r="W6" s="46">
        <v>1056</v>
      </c>
      <c r="X6" s="46">
        <v>1020</v>
      </c>
      <c r="Y6" s="46">
        <v>970</v>
      </c>
      <c r="Z6" s="46">
        <v>1003</v>
      </c>
      <c r="AA6" s="46">
        <v>836</v>
      </c>
      <c r="AB6" s="46">
        <v>915</v>
      </c>
      <c r="AC6" s="46">
        <v>777</v>
      </c>
    </row>
    <row r="7" spans="1:29" x14ac:dyDescent="0.3">
      <c r="A7" s="61" t="s">
        <v>57</v>
      </c>
      <c r="B7" s="46">
        <v>412</v>
      </c>
      <c r="C7" s="46">
        <v>440</v>
      </c>
      <c r="D7" s="46">
        <v>322</v>
      </c>
      <c r="E7" s="46">
        <v>451</v>
      </c>
      <c r="F7" s="46">
        <v>452</v>
      </c>
      <c r="G7" s="46">
        <v>501</v>
      </c>
      <c r="H7" s="46">
        <v>362</v>
      </c>
      <c r="I7" s="46">
        <v>456</v>
      </c>
      <c r="J7" s="46">
        <v>478</v>
      </c>
      <c r="K7" s="46">
        <v>490</v>
      </c>
      <c r="L7" s="46">
        <v>486</v>
      </c>
      <c r="M7" s="46">
        <v>489</v>
      </c>
      <c r="N7" s="46">
        <v>484</v>
      </c>
      <c r="O7" s="46">
        <v>719</v>
      </c>
      <c r="P7" s="46">
        <v>782</v>
      </c>
      <c r="Q7" s="46">
        <v>704</v>
      </c>
      <c r="R7" s="46">
        <v>791</v>
      </c>
      <c r="S7" s="46">
        <v>689</v>
      </c>
      <c r="T7" s="46">
        <v>406</v>
      </c>
      <c r="U7" s="46">
        <v>611</v>
      </c>
      <c r="V7" s="46">
        <v>610</v>
      </c>
      <c r="W7" s="46">
        <v>648</v>
      </c>
      <c r="X7" s="46">
        <v>620</v>
      </c>
      <c r="Y7" s="46">
        <v>584</v>
      </c>
      <c r="Z7" s="46">
        <v>615</v>
      </c>
      <c r="AA7" s="46">
        <v>551</v>
      </c>
      <c r="AB7" s="46">
        <v>576</v>
      </c>
      <c r="AC7" s="46">
        <v>577</v>
      </c>
    </row>
    <row r="8" spans="1:29" x14ac:dyDescent="0.3">
      <c r="A8" s="61" t="s">
        <v>58</v>
      </c>
      <c r="B8" s="46">
        <v>445</v>
      </c>
      <c r="C8" s="46">
        <v>459</v>
      </c>
      <c r="D8" s="46">
        <v>362</v>
      </c>
      <c r="E8" s="46">
        <v>474</v>
      </c>
      <c r="F8" s="46">
        <v>491</v>
      </c>
      <c r="G8" s="46">
        <v>540</v>
      </c>
      <c r="H8" s="46">
        <v>378</v>
      </c>
      <c r="I8" s="46">
        <v>493</v>
      </c>
      <c r="J8" s="46">
        <v>502</v>
      </c>
      <c r="K8" s="46">
        <v>516</v>
      </c>
      <c r="L8" s="46">
        <v>509</v>
      </c>
      <c r="M8" s="46">
        <v>515</v>
      </c>
      <c r="N8" s="46">
        <v>524</v>
      </c>
      <c r="O8" s="46">
        <v>748</v>
      </c>
      <c r="P8" s="46">
        <v>816</v>
      </c>
      <c r="Q8" s="46">
        <v>731</v>
      </c>
      <c r="R8" s="46">
        <v>816</v>
      </c>
      <c r="S8" s="46">
        <v>714</v>
      </c>
      <c r="T8" s="46">
        <v>434</v>
      </c>
      <c r="U8" s="46">
        <v>644</v>
      </c>
      <c r="V8" s="46">
        <v>640</v>
      </c>
      <c r="W8" s="46">
        <v>698</v>
      </c>
      <c r="X8" s="46">
        <v>666</v>
      </c>
      <c r="Y8" s="46">
        <v>639</v>
      </c>
      <c r="Z8" s="46">
        <v>654</v>
      </c>
      <c r="AA8" s="46">
        <v>577</v>
      </c>
      <c r="AB8" s="46">
        <v>611</v>
      </c>
      <c r="AC8" s="46">
        <v>595</v>
      </c>
    </row>
    <row r="9" spans="1:29" ht="31.2" x14ac:dyDescent="0.3">
      <c r="A9" s="61" t="s">
        <v>59</v>
      </c>
      <c r="B9" s="46">
        <v>321</v>
      </c>
      <c r="C9" s="46">
        <v>307</v>
      </c>
      <c r="D9" s="46">
        <v>29</v>
      </c>
      <c r="E9" s="46">
        <v>4</v>
      </c>
      <c r="F9" s="46">
        <v>0</v>
      </c>
      <c r="G9" s="46">
        <v>33</v>
      </c>
      <c r="H9" s="46">
        <v>0</v>
      </c>
      <c r="I9" s="46">
        <v>206</v>
      </c>
      <c r="J9" s="46">
        <v>338</v>
      </c>
      <c r="K9" s="46">
        <v>0</v>
      </c>
      <c r="L9" s="46">
        <v>387</v>
      </c>
      <c r="M9" s="46">
        <v>362</v>
      </c>
      <c r="N9" s="46">
        <v>14</v>
      </c>
      <c r="O9" s="46">
        <v>309</v>
      </c>
      <c r="P9" s="46">
        <v>78</v>
      </c>
      <c r="Q9" s="46">
        <v>1069</v>
      </c>
      <c r="R9" s="46">
        <v>52</v>
      </c>
      <c r="S9" s="46">
        <v>9</v>
      </c>
      <c r="T9" s="46">
        <v>0</v>
      </c>
      <c r="U9" s="46">
        <v>92</v>
      </c>
      <c r="V9" s="46">
        <v>9</v>
      </c>
      <c r="W9" s="46">
        <v>134</v>
      </c>
      <c r="X9" s="46">
        <v>58</v>
      </c>
      <c r="Y9" s="46">
        <v>360</v>
      </c>
      <c r="Z9" s="46">
        <v>61</v>
      </c>
      <c r="AA9" s="46">
        <v>719</v>
      </c>
      <c r="AB9" s="46">
        <v>1520</v>
      </c>
      <c r="AC9" s="46">
        <v>1435</v>
      </c>
    </row>
    <row r="10" spans="1:29" ht="31.2" x14ac:dyDescent="0.3">
      <c r="A10" s="61" t="s">
        <v>60</v>
      </c>
      <c r="B10" s="46">
        <v>5445</v>
      </c>
      <c r="C10" s="46">
        <v>5445</v>
      </c>
      <c r="D10" s="46">
        <v>5445</v>
      </c>
      <c r="E10" s="46">
        <v>5445</v>
      </c>
      <c r="F10" s="46">
        <v>5445</v>
      </c>
      <c r="G10" s="46">
        <v>7446</v>
      </c>
      <c r="H10" s="46">
        <v>7446</v>
      </c>
      <c r="I10" s="46">
        <v>7446</v>
      </c>
      <c r="J10" s="46">
        <v>7446</v>
      </c>
      <c r="K10" s="46">
        <v>6273</v>
      </c>
      <c r="L10" s="46">
        <v>6273</v>
      </c>
      <c r="M10" s="46">
        <v>6273</v>
      </c>
      <c r="N10" s="46">
        <v>6273</v>
      </c>
      <c r="O10" s="46">
        <v>5445</v>
      </c>
      <c r="P10" s="46">
        <v>5445</v>
      </c>
      <c r="Q10" s="46">
        <v>7446</v>
      </c>
      <c r="R10" s="46">
        <v>7446</v>
      </c>
      <c r="S10" s="46">
        <v>6273</v>
      </c>
      <c r="T10" s="46">
        <v>6273</v>
      </c>
      <c r="U10" s="46">
        <v>4544</v>
      </c>
      <c r="V10" s="46">
        <v>4544</v>
      </c>
      <c r="W10" s="46">
        <v>6478</v>
      </c>
      <c r="X10" s="46">
        <v>6478</v>
      </c>
      <c r="Y10" s="46">
        <v>5318</v>
      </c>
      <c r="Z10" s="46">
        <v>5318</v>
      </c>
      <c r="AA10" s="46">
        <v>4544</v>
      </c>
      <c r="AB10" s="46">
        <v>6478</v>
      </c>
      <c r="AC10" s="46">
        <v>5318</v>
      </c>
    </row>
    <row r="11" spans="1:29" ht="31.2" x14ac:dyDescent="0.3">
      <c r="A11" s="61" t="s">
        <v>61</v>
      </c>
      <c r="B11" s="46">
        <v>990</v>
      </c>
      <c r="C11" s="46">
        <v>990</v>
      </c>
      <c r="D11" s="46">
        <v>990</v>
      </c>
      <c r="E11" s="46">
        <v>990</v>
      </c>
      <c r="F11" s="46">
        <v>990</v>
      </c>
      <c r="G11" s="46">
        <v>1060</v>
      </c>
      <c r="H11" s="46">
        <v>1060</v>
      </c>
      <c r="I11" s="46">
        <v>1060</v>
      </c>
      <c r="J11" s="46">
        <v>1060</v>
      </c>
      <c r="K11" s="46">
        <v>1046</v>
      </c>
      <c r="L11" s="46">
        <v>1046</v>
      </c>
      <c r="M11" s="46">
        <v>1046</v>
      </c>
      <c r="N11" s="46">
        <v>1046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1324</v>
      </c>
      <c r="V11" s="46">
        <v>1324</v>
      </c>
      <c r="W11" s="46">
        <v>1415</v>
      </c>
      <c r="X11" s="46">
        <v>1415</v>
      </c>
      <c r="Y11" s="46">
        <v>1397</v>
      </c>
      <c r="Z11" s="46">
        <v>1397</v>
      </c>
      <c r="AA11" s="46">
        <v>0</v>
      </c>
      <c r="AB11" s="46">
        <v>0</v>
      </c>
      <c r="AC11" s="46">
        <v>0</v>
      </c>
    </row>
    <row r="12" spans="1:29" ht="31.2" x14ac:dyDescent="0.3">
      <c r="A12" s="61" t="s">
        <v>62</v>
      </c>
      <c r="B12" s="46">
        <v>136</v>
      </c>
      <c r="C12" s="46">
        <v>88</v>
      </c>
      <c r="D12" s="46">
        <v>443</v>
      </c>
      <c r="E12" s="46">
        <v>31</v>
      </c>
      <c r="F12" s="46">
        <v>0</v>
      </c>
      <c r="G12" s="46">
        <v>0</v>
      </c>
      <c r="H12" s="46">
        <v>485</v>
      </c>
      <c r="I12" s="46">
        <v>129</v>
      </c>
      <c r="J12" s="46">
        <v>80</v>
      </c>
      <c r="K12" s="46">
        <v>4</v>
      </c>
      <c r="L12" s="46">
        <v>18</v>
      </c>
      <c r="M12" s="46">
        <v>0</v>
      </c>
      <c r="N12" s="46">
        <v>2</v>
      </c>
      <c r="O12" s="46">
        <v>201</v>
      </c>
      <c r="P12" s="46">
        <v>26</v>
      </c>
      <c r="Q12" s="46">
        <v>486</v>
      </c>
      <c r="R12" s="46">
        <v>169</v>
      </c>
      <c r="S12" s="46">
        <v>424</v>
      </c>
      <c r="T12" s="46">
        <v>1349</v>
      </c>
      <c r="U12" s="46">
        <v>0</v>
      </c>
      <c r="V12" s="46">
        <v>3</v>
      </c>
      <c r="W12" s="46">
        <v>20</v>
      </c>
      <c r="X12" s="46">
        <v>116</v>
      </c>
      <c r="Y12" s="46">
        <v>193</v>
      </c>
      <c r="Z12" s="46">
        <v>114</v>
      </c>
      <c r="AA12" s="46">
        <v>1601</v>
      </c>
      <c r="AB12" s="46">
        <v>1722</v>
      </c>
      <c r="AC12" s="46">
        <v>1821</v>
      </c>
    </row>
    <row r="13" spans="1:29" ht="31.2" x14ac:dyDescent="0.3">
      <c r="A13" s="61" t="s">
        <v>83</v>
      </c>
      <c r="B13" s="46">
        <v>67</v>
      </c>
      <c r="C13" s="46">
        <v>94</v>
      </c>
      <c r="D13" s="46">
        <v>51</v>
      </c>
      <c r="E13" s="46">
        <v>89</v>
      </c>
      <c r="F13" s="46">
        <v>89</v>
      </c>
      <c r="G13" s="46">
        <v>131</v>
      </c>
      <c r="H13" s="46">
        <v>72</v>
      </c>
      <c r="I13" s="46">
        <v>105</v>
      </c>
      <c r="J13" s="46">
        <v>107</v>
      </c>
      <c r="K13" s="46">
        <v>90</v>
      </c>
      <c r="L13" s="46">
        <v>99</v>
      </c>
      <c r="M13" s="46">
        <v>102</v>
      </c>
      <c r="N13" s="46">
        <v>103</v>
      </c>
      <c r="O13" s="46">
        <v>320</v>
      </c>
      <c r="P13" s="46">
        <v>411</v>
      </c>
      <c r="Q13" s="46">
        <v>348</v>
      </c>
      <c r="R13" s="46">
        <v>349</v>
      </c>
      <c r="S13" s="46">
        <v>256</v>
      </c>
      <c r="T13" s="46">
        <v>95</v>
      </c>
      <c r="U13" s="46">
        <v>123</v>
      </c>
      <c r="V13" s="46">
        <v>108</v>
      </c>
      <c r="W13" s="46">
        <v>123</v>
      </c>
      <c r="X13" s="46">
        <v>118</v>
      </c>
      <c r="Y13" s="46">
        <v>94</v>
      </c>
      <c r="Z13" s="46">
        <v>113</v>
      </c>
      <c r="AA13" s="46">
        <v>162</v>
      </c>
      <c r="AB13" s="46">
        <v>124</v>
      </c>
      <c r="AC13" s="46">
        <v>277</v>
      </c>
    </row>
    <row r="14" spans="1:29" x14ac:dyDescent="0.3">
      <c r="A14" s="61" t="s">
        <v>64</v>
      </c>
      <c r="B14" s="68">
        <v>0.41570855785075272</v>
      </c>
      <c r="C14" s="68">
        <v>0.43677467040297285</v>
      </c>
      <c r="D14" s="68">
        <v>0.62539426020831601</v>
      </c>
      <c r="E14" s="68">
        <v>0.43893055014354121</v>
      </c>
      <c r="F14" s="68">
        <v>0.11527378074359024</v>
      </c>
      <c r="G14" s="68">
        <v>0.23709519337496765</v>
      </c>
      <c r="H14" s="68">
        <v>0.55461187780612387</v>
      </c>
      <c r="I14" s="68">
        <v>0.51350202465585948</v>
      </c>
      <c r="J14" s="68">
        <v>0.425304035497512</v>
      </c>
      <c r="K14" s="68">
        <v>0.26162346918754098</v>
      </c>
      <c r="L14" s="68">
        <v>0.37439054485400425</v>
      </c>
      <c r="M14" s="68">
        <v>0.30285331013849687</v>
      </c>
      <c r="N14" s="68">
        <v>0.19993304210913423</v>
      </c>
      <c r="O14" s="68">
        <v>0.43154459577078985</v>
      </c>
      <c r="P14" s="68">
        <v>0.27627662435745637</v>
      </c>
      <c r="Q14" s="68">
        <v>0.59384005429551634</v>
      </c>
      <c r="R14" s="68">
        <v>0.28875723013286531</v>
      </c>
      <c r="S14" s="68">
        <v>0.43753848296461978</v>
      </c>
      <c r="T14" s="68">
        <v>0.57561808712705742</v>
      </c>
      <c r="U14" s="68">
        <v>0.24192320228602471</v>
      </c>
      <c r="V14" s="68">
        <v>0.40091857944838993</v>
      </c>
      <c r="W14" s="68">
        <v>0.45216519144563994</v>
      </c>
      <c r="X14" s="68">
        <v>0.44116038201472035</v>
      </c>
      <c r="Y14" s="68">
        <v>0.380661702062292</v>
      </c>
      <c r="Z14" s="68">
        <v>0.45863832489702255</v>
      </c>
      <c r="AA14" s="68">
        <v>0.76653073319177012</v>
      </c>
      <c r="AB14" s="68">
        <v>0.85909892168916646</v>
      </c>
      <c r="AC14" s="68">
        <v>0.83886719159169909</v>
      </c>
    </row>
    <row r="15" spans="1:29" x14ac:dyDescent="0.3">
      <c r="A15" s="61" t="s">
        <v>20</v>
      </c>
      <c r="B15" s="68">
        <v>0.51945553751628082</v>
      </c>
      <c r="C15" s="68">
        <v>0.53993441367599948</v>
      </c>
      <c r="D15" s="68">
        <v>0.47750756338165617</v>
      </c>
      <c r="E15" s="68">
        <v>0.55123782137773436</v>
      </c>
      <c r="F15" s="68">
        <v>0.55500643640258462</v>
      </c>
      <c r="G15" s="68">
        <v>0.57728480254225489</v>
      </c>
      <c r="H15" s="68">
        <v>0.49101974552631733</v>
      </c>
      <c r="I15" s="68">
        <v>0.5550744760699855</v>
      </c>
      <c r="J15" s="68">
        <v>0.56493125733528682</v>
      </c>
      <c r="K15" s="68">
        <v>0.57021347821627877</v>
      </c>
      <c r="L15" s="68">
        <v>0.57283754911544005</v>
      </c>
      <c r="M15" s="68">
        <v>0.57610940441384084</v>
      </c>
      <c r="N15" s="68">
        <v>0.57117356020064258</v>
      </c>
      <c r="O15" s="68">
        <v>0.67353608633248074</v>
      </c>
      <c r="P15" s="68">
        <v>0.68634731932443949</v>
      </c>
      <c r="Q15" s="68">
        <v>0.64508797815748642</v>
      </c>
      <c r="R15" s="68">
        <v>0.70666721083330764</v>
      </c>
      <c r="S15" s="68">
        <v>0.67295421069544781</v>
      </c>
      <c r="T15" s="68">
        <v>0.52417578712381452</v>
      </c>
      <c r="U15" s="68">
        <v>0.55945858840628482</v>
      </c>
      <c r="V15" s="68">
        <v>0.55778548874821898</v>
      </c>
      <c r="W15" s="68">
        <v>0.58709808654086881</v>
      </c>
      <c r="X15" s="68">
        <v>0.57220832570564262</v>
      </c>
      <c r="Y15" s="68">
        <v>0.54778284016056278</v>
      </c>
      <c r="Z15" s="68">
        <v>0.56255373515318641</v>
      </c>
      <c r="AA15" s="68">
        <v>0.51762863830762529</v>
      </c>
      <c r="AB15" s="68">
        <v>0.54121469520700216</v>
      </c>
      <c r="AC15" s="68">
        <v>0.50918549104366273</v>
      </c>
    </row>
    <row r="16" spans="1:29" x14ac:dyDescent="0.3">
      <c r="A16" s="61" t="s">
        <v>21</v>
      </c>
      <c r="B16" s="68">
        <v>0.42712101614422637</v>
      </c>
      <c r="C16" s="68">
        <v>0.44886096152067484</v>
      </c>
      <c r="D16" s="68">
        <v>0.38403882322469257</v>
      </c>
      <c r="E16" s="68">
        <v>0.46283483841150092</v>
      </c>
      <c r="F16" s="68">
        <v>0.46843161256305915</v>
      </c>
      <c r="G16" s="68">
        <v>0.49432234406819142</v>
      </c>
      <c r="H16" s="68">
        <v>0.40894651844755292</v>
      </c>
      <c r="I16" s="68">
        <v>0.47157446260797764</v>
      </c>
      <c r="J16" s="68">
        <v>0.47710690361565178</v>
      </c>
      <c r="K16" s="68">
        <v>0.49430337299322286</v>
      </c>
      <c r="L16" s="68">
        <v>0.48756377084172592</v>
      </c>
      <c r="M16" s="68">
        <v>0.48690444458877963</v>
      </c>
      <c r="N16" s="68">
        <v>0.49269206658965237</v>
      </c>
      <c r="O16" s="68">
        <v>0.60312789737982653</v>
      </c>
      <c r="P16" s="68">
        <v>0.63083379330969047</v>
      </c>
      <c r="Q16" s="68">
        <v>0.57313470836091907</v>
      </c>
      <c r="R16" s="68">
        <v>0.64551599315356811</v>
      </c>
      <c r="S16" s="68">
        <v>0.61436195244414549</v>
      </c>
      <c r="T16" s="68">
        <v>0.44831742860285234</v>
      </c>
      <c r="U16" s="68">
        <v>0.49654241724024606</v>
      </c>
      <c r="V16" s="68">
        <v>0.49607675346625291</v>
      </c>
      <c r="W16" s="68">
        <v>0.52217911490588453</v>
      </c>
      <c r="X16" s="68">
        <v>0.50682308746365534</v>
      </c>
      <c r="Y16" s="68">
        <v>0.48355822522624564</v>
      </c>
      <c r="Z16" s="68">
        <v>0.5060260329925268</v>
      </c>
      <c r="AA16" s="68">
        <v>0.43710318307930157</v>
      </c>
      <c r="AB16" s="68">
        <v>0.47598007512319462</v>
      </c>
      <c r="AC16" s="68">
        <v>0.42614951034174881</v>
      </c>
    </row>
    <row r="17" spans="1:29" x14ac:dyDescent="0.3">
      <c r="A17" s="61" t="s">
        <v>22</v>
      </c>
      <c r="B17" s="68">
        <v>0.2260191253269421</v>
      </c>
      <c r="C17" s="68">
        <v>0.23182262220080474</v>
      </c>
      <c r="D17" s="68">
        <v>0.18475419030492002</v>
      </c>
      <c r="E17" s="68">
        <v>0.23966260566914607</v>
      </c>
      <c r="F17" s="68">
        <v>0.2439003896920052</v>
      </c>
      <c r="G17" s="68">
        <v>0.26021062482074858</v>
      </c>
      <c r="H17" s="68">
        <v>0.19586395481207289</v>
      </c>
      <c r="I17" s="68">
        <v>0.24332818261291911</v>
      </c>
      <c r="J17" s="68">
        <v>0.24984286094453032</v>
      </c>
      <c r="K17" s="68">
        <v>0.25663443627081861</v>
      </c>
      <c r="L17" s="68">
        <v>0.25473519059254407</v>
      </c>
      <c r="M17" s="68">
        <v>0.25705989629885445</v>
      </c>
      <c r="N17" s="68">
        <v>0.25674312357482132</v>
      </c>
      <c r="O17" s="68">
        <v>0.34747847844718699</v>
      </c>
      <c r="P17" s="68">
        <v>0.36990346134005858</v>
      </c>
      <c r="Q17" s="68">
        <v>0.33462514999747944</v>
      </c>
      <c r="R17" s="68">
        <v>0.378153216744817</v>
      </c>
      <c r="S17" s="68">
        <v>0.33921568142648761</v>
      </c>
      <c r="T17" s="68">
        <v>0.21632349751414418</v>
      </c>
      <c r="U17" s="68">
        <v>0.25604712577724409</v>
      </c>
      <c r="V17" s="68">
        <v>0.25585633092271093</v>
      </c>
      <c r="W17" s="68">
        <v>0.27277673852319517</v>
      </c>
      <c r="X17" s="68">
        <v>0.2622658496504488</v>
      </c>
      <c r="Y17" s="68">
        <v>0.25027194359181543</v>
      </c>
      <c r="Z17" s="68">
        <v>0.25871436895880229</v>
      </c>
      <c r="AA17" s="68">
        <v>0.22546786457138948</v>
      </c>
      <c r="AB17" s="68">
        <v>0.24139688519242963</v>
      </c>
      <c r="AC17" s="68">
        <v>0.22293591325433601</v>
      </c>
    </row>
    <row r="18" spans="1:29" x14ac:dyDescent="0.3">
      <c r="A18" s="61" t="s">
        <v>84</v>
      </c>
      <c r="B18" s="73">
        <v>1.5952634932142145</v>
      </c>
      <c r="C18" s="73">
        <v>1.7833076647471193</v>
      </c>
      <c r="D18" s="73">
        <v>0.95146485411465809</v>
      </c>
      <c r="E18" s="73">
        <v>0.98567460585767797</v>
      </c>
      <c r="F18" s="73">
        <v>1.0443187989536766</v>
      </c>
      <c r="G18" s="73">
        <v>1.0935059998438914</v>
      </c>
      <c r="H18" s="73">
        <v>0.89215929340254652</v>
      </c>
      <c r="I18" s="73">
        <v>1.4645207880839215</v>
      </c>
      <c r="J18" s="73">
        <v>1.6394108455547567</v>
      </c>
      <c r="K18" s="73">
        <v>1.1433073497293269</v>
      </c>
      <c r="L18" s="73">
        <v>1.7761820350633275</v>
      </c>
      <c r="M18" s="73">
        <v>1.7203127367417856</v>
      </c>
      <c r="N18" s="73">
        <v>1.0705106882994895</v>
      </c>
      <c r="O18" s="73">
        <v>1.9239880157583851</v>
      </c>
      <c r="P18" s="73">
        <v>1.7176117566434621</v>
      </c>
      <c r="Q18" s="73">
        <v>2.9704855811957307</v>
      </c>
      <c r="R18" s="73">
        <v>1.5831723567123606</v>
      </c>
      <c r="S18" s="73">
        <v>1.1981735258001336</v>
      </c>
      <c r="T18" s="73">
        <v>0.95788589656118373</v>
      </c>
      <c r="U18" s="73">
        <v>1.2475948492010682</v>
      </c>
      <c r="V18" s="73">
        <v>1.0542084417464834</v>
      </c>
      <c r="W18" s="73">
        <v>1.3126802010550056</v>
      </c>
      <c r="X18" s="73">
        <v>1.1252472159378231</v>
      </c>
      <c r="Y18" s="73">
        <v>1.6861373916512667</v>
      </c>
      <c r="Z18" s="73">
        <v>1.0936144614322918</v>
      </c>
      <c r="AA18" s="73">
        <v>2.4624197794370319</v>
      </c>
      <c r="AB18" s="73">
        <v>3.1402084953469025</v>
      </c>
      <c r="AC18" s="73">
        <v>2.6305343146465185</v>
      </c>
    </row>
    <row r="19" spans="1:29" x14ac:dyDescent="0.3">
      <c r="A19" s="61" t="s">
        <v>85</v>
      </c>
      <c r="B19" s="73">
        <v>2.4477731981382562</v>
      </c>
      <c r="C19" s="73">
        <v>2.4315836864895379</v>
      </c>
      <c r="D19" s="73">
        <v>2.4260661676723569</v>
      </c>
      <c r="E19" s="73">
        <v>2.4304742845464493</v>
      </c>
      <c r="F19" s="73">
        <v>2.4299566089124403</v>
      </c>
      <c r="G19" s="73">
        <v>2.4096648143249135</v>
      </c>
      <c r="H19" s="73">
        <v>2.4221044753822651</v>
      </c>
      <c r="I19" s="73">
        <v>2.4159151564872965</v>
      </c>
      <c r="J19" s="73">
        <v>2.4173007199389924</v>
      </c>
      <c r="K19" s="73">
        <v>2.4273023183927447</v>
      </c>
      <c r="L19" s="73">
        <v>2.4235156236439579</v>
      </c>
      <c r="M19" s="73">
        <v>2.4221104743145929</v>
      </c>
      <c r="N19" s="73">
        <v>2.4230099920269654</v>
      </c>
      <c r="O19" s="73">
        <v>2.3497601234276941</v>
      </c>
      <c r="P19" s="73">
        <v>2.3329712197613128</v>
      </c>
      <c r="Q19" s="73">
        <v>2.3414099406187385</v>
      </c>
      <c r="R19" s="73">
        <v>2.3582542932821937</v>
      </c>
      <c r="S19" s="73">
        <v>2.3861878922020927</v>
      </c>
      <c r="T19" s="73">
        <v>2.4223374526123198</v>
      </c>
      <c r="U19" s="73">
        <v>2.4248761922613458</v>
      </c>
      <c r="V19" s="73">
        <v>2.4306701802468891</v>
      </c>
      <c r="W19" s="73">
        <v>2.4237233201561073</v>
      </c>
      <c r="X19" s="73">
        <v>2.4171550792918173</v>
      </c>
      <c r="Y19" s="73">
        <v>2.4292784712743036</v>
      </c>
      <c r="Z19" s="73">
        <v>2.420720391434215</v>
      </c>
      <c r="AA19" s="73">
        <v>2.4044873203813588</v>
      </c>
      <c r="AB19" s="73">
        <v>2.43016273683758</v>
      </c>
      <c r="AC19" s="73">
        <v>2.3522161580531131</v>
      </c>
    </row>
    <row r="20" spans="1:29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9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9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9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9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9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9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9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9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9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9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1"/>
  <sheetViews>
    <sheetView zoomScale="85" zoomScaleNormal="85" workbookViewId="0">
      <pane xSplit="3" ySplit="11" topLeftCell="D15" activePane="bottomRight" state="frozen"/>
      <selection pane="topRight" activeCell="D1" sqref="D1"/>
      <selection pane="bottomLeft" activeCell="A12" sqref="A12"/>
      <selection pane="bottomRight" activeCell="J12" sqref="J12"/>
    </sheetView>
  </sheetViews>
  <sheetFormatPr defaultRowHeight="15.6" x14ac:dyDescent="0.3"/>
  <cols>
    <col min="1" max="1" width="1.69921875" customWidth="1"/>
    <col min="2" max="2" width="12.09765625" customWidth="1"/>
    <col min="3" max="3" width="18" bestFit="1" customWidth="1"/>
    <col min="4" max="4" width="1.8984375" bestFit="1" customWidth="1"/>
    <col min="6" max="6" width="7.3984375" customWidth="1"/>
    <col min="7" max="7" width="7.8984375" customWidth="1"/>
    <col min="8" max="8" width="7.3984375" customWidth="1"/>
    <col min="9" max="9" width="7.8984375" customWidth="1"/>
    <col min="10" max="10" width="7.3984375" customWidth="1"/>
    <col min="11" max="11" width="7.8984375" customWidth="1"/>
    <col min="12" max="12" width="7.3984375" customWidth="1"/>
    <col min="13" max="13" width="7.8984375" customWidth="1"/>
    <col min="14" max="14" width="7.3984375" customWidth="1"/>
    <col min="15" max="15" width="7.8984375" customWidth="1"/>
    <col min="16" max="16" width="7.3984375" customWidth="1"/>
    <col min="17" max="19" width="7.8984375" customWidth="1"/>
    <col min="20" max="20" width="7.3984375" customWidth="1"/>
    <col min="21" max="21" width="7.8984375" customWidth="1"/>
    <col min="22" max="22" width="7.3984375" customWidth="1"/>
    <col min="23" max="23" width="7.8984375" customWidth="1"/>
    <col min="24" max="24" width="7.3984375" customWidth="1"/>
    <col min="25" max="25" width="7.8984375" customWidth="1"/>
    <col min="26" max="26" width="7.3984375" customWidth="1"/>
    <col min="27" max="27" width="7.8984375" customWidth="1"/>
    <col min="28" max="28" width="7.3984375" customWidth="1"/>
    <col min="29" max="29" width="7.8984375" customWidth="1"/>
    <col min="30" max="31" width="8.796875" customWidth="1"/>
  </cols>
  <sheetData>
    <row r="1" spans="2:59" s="91" customFormat="1" ht="10.8" thickBot="1" x14ac:dyDescent="0.25">
      <c r="D1" s="91">
        <v>0</v>
      </c>
      <c r="F1" s="98">
        <v>1</v>
      </c>
      <c r="G1" s="98"/>
      <c r="H1" s="98">
        <v>2</v>
      </c>
      <c r="I1" s="98"/>
      <c r="J1" s="98">
        <v>3</v>
      </c>
      <c r="K1" s="98"/>
      <c r="L1" s="98">
        <v>4</v>
      </c>
      <c r="M1" s="98"/>
      <c r="N1" s="98">
        <v>5</v>
      </c>
      <c r="O1" s="98"/>
      <c r="P1" s="98">
        <v>6</v>
      </c>
      <c r="Q1" s="98"/>
      <c r="R1" s="91">
        <v>7</v>
      </c>
      <c r="T1" s="91">
        <v>8</v>
      </c>
      <c r="V1" s="91">
        <v>9</v>
      </c>
      <c r="X1" s="91">
        <v>10</v>
      </c>
      <c r="Z1" s="91">
        <v>11</v>
      </c>
      <c r="AB1" s="91">
        <v>12</v>
      </c>
      <c r="AD1" s="91">
        <v>13</v>
      </c>
      <c r="AF1" s="91">
        <v>14</v>
      </c>
      <c r="AH1" s="91">
        <v>15</v>
      </c>
      <c r="AJ1" s="91">
        <v>16</v>
      </c>
      <c r="AL1" s="91">
        <v>17</v>
      </c>
      <c r="AN1" s="91">
        <v>18</v>
      </c>
      <c r="AP1" s="91">
        <v>19</v>
      </c>
      <c r="AR1" s="91">
        <v>20</v>
      </c>
      <c r="AT1" s="91">
        <v>21</v>
      </c>
      <c r="AV1" s="91">
        <v>22</v>
      </c>
      <c r="AX1" s="91">
        <v>23</v>
      </c>
      <c r="AZ1" s="91">
        <v>24</v>
      </c>
      <c r="BB1" s="91">
        <v>25</v>
      </c>
      <c r="BD1" s="91">
        <v>26</v>
      </c>
      <c r="BF1" s="91">
        <v>27</v>
      </c>
    </row>
    <row r="2" spans="2:59" ht="16.2" thickTop="1" x14ac:dyDescent="0.3">
      <c r="B2" s="203" t="s">
        <v>0</v>
      </c>
      <c r="C2" s="1" t="s">
        <v>1</v>
      </c>
      <c r="D2" s="206" t="s">
        <v>2</v>
      </c>
      <c r="E2" s="207"/>
      <c r="F2" s="206" t="s">
        <v>2</v>
      </c>
      <c r="G2" s="207"/>
      <c r="H2" s="206" t="s">
        <v>2</v>
      </c>
      <c r="I2" s="207"/>
      <c r="J2" s="206" t="s">
        <v>2</v>
      </c>
      <c r="K2" s="207"/>
      <c r="L2" s="200" t="s">
        <v>2</v>
      </c>
      <c r="M2" s="201"/>
      <c r="N2" s="206" t="s">
        <v>2</v>
      </c>
      <c r="O2" s="207"/>
      <c r="P2" s="206" t="s">
        <v>2</v>
      </c>
      <c r="Q2" s="207"/>
      <c r="R2" s="200" t="s">
        <v>2</v>
      </c>
      <c r="S2" s="201"/>
      <c r="T2" s="200" t="s">
        <v>2</v>
      </c>
      <c r="U2" s="201"/>
      <c r="V2" s="200" t="s">
        <v>2</v>
      </c>
      <c r="W2" s="201"/>
      <c r="X2" s="200" t="s">
        <v>2</v>
      </c>
      <c r="Y2" s="201"/>
      <c r="Z2" s="200" t="s">
        <v>2</v>
      </c>
      <c r="AA2" s="201"/>
      <c r="AB2" s="200" t="s">
        <v>2</v>
      </c>
      <c r="AC2" s="201"/>
      <c r="AD2" s="206" t="s">
        <v>23</v>
      </c>
      <c r="AE2" s="207"/>
      <c r="AF2" s="206" t="s">
        <v>23</v>
      </c>
      <c r="AG2" s="207"/>
      <c r="AH2" s="206" t="s">
        <v>23</v>
      </c>
      <c r="AI2" s="207"/>
      <c r="AJ2" s="206" t="s">
        <v>23</v>
      </c>
      <c r="AK2" s="207"/>
      <c r="AL2" s="200" t="s">
        <v>23</v>
      </c>
      <c r="AM2" s="201"/>
      <c r="AN2" s="206" t="s">
        <v>23</v>
      </c>
      <c r="AO2" s="207"/>
      <c r="AP2" s="206" t="s">
        <v>2</v>
      </c>
      <c r="AQ2" s="207"/>
      <c r="AR2" s="200" t="s">
        <v>2</v>
      </c>
      <c r="AS2" s="201"/>
      <c r="AT2" s="200" t="s">
        <v>2</v>
      </c>
      <c r="AU2" s="201"/>
      <c r="AV2" s="200" t="s">
        <v>2</v>
      </c>
      <c r="AW2" s="201"/>
      <c r="AX2" s="200" t="s">
        <v>2</v>
      </c>
      <c r="AY2" s="201"/>
      <c r="AZ2" s="200" t="s">
        <v>2</v>
      </c>
      <c r="BA2" s="201"/>
      <c r="BB2" s="200" t="s">
        <v>23</v>
      </c>
      <c r="BC2" s="201"/>
      <c r="BD2" s="206" t="s">
        <v>23</v>
      </c>
      <c r="BE2" s="207"/>
      <c r="BF2" s="200" t="s">
        <v>23</v>
      </c>
      <c r="BG2" s="202"/>
    </row>
    <row r="3" spans="2:59" x14ac:dyDescent="0.3">
      <c r="B3" s="204"/>
      <c r="C3" s="3" t="s">
        <v>3</v>
      </c>
      <c r="D3" s="192">
        <v>11</v>
      </c>
      <c r="E3" s="193"/>
      <c r="F3" s="192">
        <v>11</v>
      </c>
      <c r="G3" s="193"/>
      <c r="H3" s="192">
        <v>11</v>
      </c>
      <c r="I3" s="193"/>
      <c r="J3" s="192">
        <v>15</v>
      </c>
      <c r="K3" s="193"/>
      <c r="L3" s="185">
        <v>18</v>
      </c>
      <c r="M3" s="184"/>
      <c r="N3" s="192">
        <v>18</v>
      </c>
      <c r="O3" s="193"/>
      <c r="P3" s="192">
        <v>11</v>
      </c>
      <c r="Q3" s="193"/>
      <c r="R3" s="185">
        <v>15</v>
      </c>
      <c r="S3" s="184"/>
      <c r="T3" s="185">
        <v>15</v>
      </c>
      <c r="U3" s="184"/>
      <c r="V3" s="185">
        <v>15</v>
      </c>
      <c r="W3" s="184"/>
      <c r="X3" s="185">
        <v>18</v>
      </c>
      <c r="Y3" s="184"/>
      <c r="Z3" s="185">
        <v>18</v>
      </c>
      <c r="AA3" s="184"/>
      <c r="AB3" s="185">
        <v>11</v>
      </c>
      <c r="AC3" s="184"/>
      <c r="AD3" s="192">
        <v>15</v>
      </c>
      <c r="AE3" s="193"/>
      <c r="AF3" s="192">
        <v>18</v>
      </c>
      <c r="AG3" s="193"/>
      <c r="AH3" s="192">
        <v>18</v>
      </c>
      <c r="AI3" s="193"/>
      <c r="AJ3" s="192">
        <v>11</v>
      </c>
      <c r="AK3" s="193"/>
      <c r="AL3" s="185">
        <v>15</v>
      </c>
      <c r="AM3" s="184"/>
      <c r="AN3" s="192">
        <v>11</v>
      </c>
      <c r="AO3" s="193"/>
      <c r="AP3" s="192">
        <v>15</v>
      </c>
      <c r="AQ3" s="193"/>
      <c r="AR3" s="185">
        <v>18</v>
      </c>
      <c r="AS3" s="184"/>
      <c r="AT3" s="185">
        <v>18</v>
      </c>
      <c r="AU3" s="184"/>
      <c r="AV3" s="185">
        <v>11</v>
      </c>
      <c r="AW3" s="184"/>
      <c r="AX3" s="185">
        <v>15</v>
      </c>
      <c r="AY3" s="184"/>
      <c r="AZ3" s="185">
        <v>11</v>
      </c>
      <c r="BA3" s="184"/>
      <c r="BB3" s="185">
        <v>11</v>
      </c>
      <c r="BC3" s="184"/>
      <c r="BD3" s="192">
        <v>15</v>
      </c>
      <c r="BE3" s="193"/>
      <c r="BF3" s="185">
        <v>18</v>
      </c>
      <c r="BG3" s="186"/>
    </row>
    <row r="4" spans="2:59" x14ac:dyDescent="0.3">
      <c r="B4" s="204"/>
      <c r="C4" s="3" t="s">
        <v>97</v>
      </c>
      <c r="D4" s="192">
        <v>12</v>
      </c>
      <c r="E4" s="193"/>
      <c r="F4" s="192">
        <v>12</v>
      </c>
      <c r="G4" s="193"/>
      <c r="H4" s="192">
        <v>12</v>
      </c>
      <c r="I4" s="193"/>
      <c r="J4" s="192">
        <v>18</v>
      </c>
      <c r="K4" s="193"/>
      <c r="L4" s="185">
        <v>24</v>
      </c>
      <c r="M4" s="184"/>
      <c r="N4" s="192">
        <v>18</v>
      </c>
      <c r="O4" s="193"/>
      <c r="P4" s="192">
        <v>24</v>
      </c>
      <c r="Q4" s="193"/>
      <c r="R4" s="185">
        <v>12</v>
      </c>
      <c r="S4" s="184"/>
      <c r="T4" s="185">
        <v>12</v>
      </c>
      <c r="U4" s="184"/>
      <c r="V4" s="185">
        <v>24</v>
      </c>
      <c r="W4" s="184"/>
      <c r="X4" s="185">
        <v>12</v>
      </c>
      <c r="Y4" s="184"/>
      <c r="Z4" s="185">
        <v>12</v>
      </c>
      <c r="AA4" s="184"/>
      <c r="AB4" s="185">
        <v>18</v>
      </c>
      <c r="AC4" s="184"/>
      <c r="AD4" s="192">
        <v>18</v>
      </c>
      <c r="AE4" s="193"/>
      <c r="AF4" s="192">
        <v>24</v>
      </c>
      <c r="AG4" s="193"/>
      <c r="AH4" s="192">
        <v>18</v>
      </c>
      <c r="AI4" s="193"/>
      <c r="AJ4" s="192">
        <v>24</v>
      </c>
      <c r="AK4" s="193"/>
      <c r="AL4" s="185">
        <v>24</v>
      </c>
      <c r="AM4" s="184"/>
      <c r="AN4" s="192">
        <v>18</v>
      </c>
      <c r="AO4" s="193"/>
      <c r="AP4" s="192">
        <v>18</v>
      </c>
      <c r="AQ4" s="193"/>
      <c r="AR4" s="185">
        <v>24</v>
      </c>
      <c r="AS4" s="184"/>
      <c r="AT4" s="185">
        <v>18</v>
      </c>
      <c r="AU4" s="184"/>
      <c r="AV4" s="185">
        <v>24</v>
      </c>
      <c r="AW4" s="184"/>
      <c r="AX4" s="185">
        <v>24</v>
      </c>
      <c r="AY4" s="184"/>
      <c r="AZ4" s="185">
        <v>18</v>
      </c>
      <c r="BA4" s="184"/>
      <c r="BB4" s="185">
        <v>12</v>
      </c>
      <c r="BC4" s="184"/>
      <c r="BD4" s="192">
        <v>12</v>
      </c>
      <c r="BE4" s="193"/>
      <c r="BF4" s="185">
        <v>12</v>
      </c>
      <c r="BG4" s="186"/>
    </row>
    <row r="5" spans="2:59" x14ac:dyDescent="0.3">
      <c r="B5" s="204"/>
      <c r="C5" s="3" t="s">
        <v>67</v>
      </c>
      <c r="D5" s="233">
        <v>525</v>
      </c>
      <c r="E5" s="198"/>
      <c r="F5" s="233">
        <v>525</v>
      </c>
      <c r="G5" s="198"/>
      <c r="H5" s="233">
        <v>550</v>
      </c>
      <c r="I5" s="198"/>
      <c r="J5" s="233">
        <v>525</v>
      </c>
      <c r="K5" s="234"/>
      <c r="L5" s="233">
        <v>550</v>
      </c>
      <c r="M5" s="234"/>
      <c r="N5" s="233">
        <v>575</v>
      </c>
      <c r="O5" s="198"/>
      <c r="P5" s="233">
        <v>525</v>
      </c>
      <c r="Q5" s="198"/>
      <c r="R5" s="233">
        <v>575</v>
      </c>
      <c r="S5" s="234"/>
      <c r="T5" s="233">
        <v>525</v>
      </c>
      <c r="U5" s="234"/>
      <c r="V5" s="233">
        <v>575</v>
      </c>
      <c r="W5" s="234"/>
      <c r="X5" s="233">
        <v>550</v>
      </c>
      <c r="Y5" s="234"/>
      <c r="Z5" s="233">
        <v>575</v>
      </c>
      <c r="AA5" s="234"/>
      <c r="AB5" s="233">
        <v>550</v>
      </c>
      <c r="AC5" s="234"/>
      <c r="AD5" s="233">
        <v>550</v>
      </c>
      <c r="AE5" s="198"/>
      <c r="AF5" s="233">
        <v>525</v>
      </c>
      <c r="AG5" s="198"/>
      <c r="AH5" s="233">
        <v>525</v>
      </c>
      <c r="AI5" s="198"/>
      <c r="AJ5" s="233">
        <v>575</v>
      </c>
      <c r="AK5" s="234"/>
      <c r="AL5" s="233">
        <v>550</v>
      </c>
      <c r="AM5" s="234"/>
      <c r="AN5" s="233">
        <v>575</v>
      </c>
      <c r="AO5" s="198"/>
      <c r="AP5" s="233">
        <v>575</v>
      </c>
      <c r="AQ5" s="198"/>
      <c r="AR5" s="233">
        <v>575</v>
      </c>
      <c r="AS5" s="234"/>
      <c r="AT5" s="233">
        <v>550</v>
      </c>
      <c r="AU5" s="234"/>
      <c r="AV5" s="233">
        <v>550</v>
      </c>
      <c r="AW5" s="234"/>
      <c r="AX5" s="233">
        <v>525</v>
      </c>
      <c r="AY5" s="234"/>
      <c r="AZ5" s="233">
        <v>525</v>
      </c>
      <c r="BA5" s="234"/>
      <c r="BB5" s="233">
        <v>575</v>
      </c>
      <c r="BC5" s="234"/>
      <c r="BD5" s="233">
        <v>550</v>
      </c>
      <c r="BE5" s="198"/>
      <c r="BF5" s="233">
        <v>525</v>
      </c>
      <c r="BG5" s="199"/>
    </row>
    <row r="6" spans="2:59" x14ac:dyDescent="0.3">
      <c r="B6" s="204"/>
      <c r="C6" s="3" t="s">
        <v>5</v>
      </c>
      <c r="D6" s="195" t="s">
        <v>104</v>
      </c>
      <c r="E6" s="196"/>
      <c r="F6" s="195" t="s">
        <v>104</v>
      </c>
      <c r="G6" s="196"/>
      <c r="H6" s="195" t="s">
        <v>104</v>
      </c>
      <c r="I6" s="196"/>
      <c r="J6" s="195" t="s">
        <v>104</v>
      </c>
      <c r="K6" s="196"/>
      <c r="L6" s="195" t="s">
        <v>104</v>
      </c>
      <c r="M6" s="196"/>
      <c r="N6" s="195" t="s">
        <v>104</v>
      </c>
      <c r="O6" s="196"/>
      <c r="P6" s="195" t="s">
        <v>104</v>
      </c>
      <c r="Q6" s="196"/>
      <c r="R6" s="195" t="s">
        <v>104</v>
      </c>
      <c r="S6" s="196"/>
      <c r="T6" s="195" t="s">
        <v>104</v>
      </c>
      <c r="U6" s="196"/>
      <c r="V6" s="195" t="s">
        <v>104</v>
      </c>
      <c r="W6" s="196"/>
      <c r="X6" s="195" t="s">
        <v>104</v>
      </c>
      <c r="Y6" s="196"/>
      <c r="Z6" s="195" t="s">
        <v>104</v>
      </c>
      <c r="AA6" s="196"/>
      <c r="AB6" s="195" t="s">
        <v>104</v>
      </c>
      <c r="AC6" s="196"/>
      <c r="AD6" s="195" t="s">
        <v>104</v>
      </c>
      <c r="AE6" s="196"/>
      <c r="AF6" s="195" t="s">
        <v>104</v>
      </c>
      <c r="AG6" s="196"/>
      <c r="AH6" s="195" t="s">
        <v>104</v>
      </c>
      <c r="AI6" s="196"/>
      <c r="AJ6" s="195" t="s">
        <v>104</v>
      </c>
      <c r="AK6" s="196"/>
      <c r="AL6" s="195" t="s">
        <v>104</v>
      </c>
      <c r="AM6" s="196"/>
      <c r="AN6" s="195" t="s">
        <v>104</v>
      </c>
      <c r="AO6" s="196"/>
      <c r="AP6" s="195" t="s">
        <v>105</v>
      </c>
      <c r="AQ6" s="196"/>
      <c r="AR6" s="195" t="s">
        <v>105</v>
      </c>
      <c r="AS6" s="196"/>
      <c r="AT6" s="195" t="s">
        <v>105</v>
      </c>
      <c r="AU6" s="196"/>
      <c r="AV6" s="195" t="s">
        <v>105</v>
      </c>
      <c r="AW6" s="196"/>
      <c r="AX6" s="195" t="s">
        <v>105</v>
      </c>
      <c r="AY6" s="196"/>
      <c r="AZ6" s="195" t="s">
        <v>105</v>
      </c>
      <c r="BA6" s="196"/>
      <c r="BB6" s="195" t="s">
        <v>105</v>
      </c>
      <c r="BC6" s="196"/>
      <c r="BD6" s="195" t="s">
        <v>105</v>
      </c>
      <c r="BE6" s="196"/>
      <c r="BF6" s="185" t="s">
        <v>105</v>
      </c>
      <c r="BG6" s="186"/>
    </row>
    <row r="7" spans="2:59" x14ac:dyDescent="0.3">
      <c r="B7" s="253"/>
      <c r="C7" s="92" t="s">
        <v>100</v>
      </c>
      <c r="D7" s="195" t="s">
        <v>69</v>
      </c>
      <c r="E7" s="196"/>
      <c r="F7" s="195" t="s">
        <v>69</v>
      </c>
      <c r="G7" s="196"/>
      <c r="H7" s="195" t="s">
        <v>69</v>
      </c>
      <c r="I7" s="196"/>
      <c r="J7" s="195" t="s">
        <v>69</v>
      </c>
      <c r="K7" s="196"/>
      <c r="L7" s="195" t="s">
        <v>69</v>
      </c>
      <c r="M7" s="196"/>
      <c r="N7" s="195" t="s">
        <v>117</v>
      </c>
      <c r="O7" s="196"/>
      <c r="P7" s="195" t="s">
        <v>117</v>
      </c>
      <c r="Q7" s="196"/>
      <c r="R7" s="195" t="s">
        <v>117</v>
      </c>
      <c r="S7" s="196"/>
      <c r="T7" s="195" t="s">
        <v>117</v>
      </c>
      <c r="U7" s="196"/>
      <c r="V7" s="195" t="s">
        <v>118</v>
      </c>
      <c r="W7" s="196"/>
      <c r="X7" s="195" t="s">
        <v>118</v>
      </c>
      <c r="Y7" s="196"/>
      <c r="Z7" s="195" t="s">
        <v>118</v>
      </c>
      <c r="AA7" s="196"/>
      <c r="AB7" s="195" t="s">
        <v>118</v>
      </c>
      <c r="AC7" s="196"/>
      <c r="AD7" s="195" t="s">
        <v>69</v>
      </c>
      <c r="AE7" s="196"/>
      <c r="AF7" s="195" t="s">
        <v>69</v>
      </c>
      <c r="AG7" s="196"/>
      <c r="AH7" s="195" t="s">
        <v>117</v>
      </c>
      <c r="AI7" s="196"/>
      <c r="AJ7" s="195" t="s">
        <v>117</v>
      </c>
      <c r="AK7" s="196"/>
      <c r="AL7" s="195" t="s">
        <v>118</v>
      </c>
      <c r="AM7" s="196"/>
      <c r="AN7" s="195" t="s">
        <v>118</v>
      </c>
      <c r="AO7" s="196"/>
      <c r="AP7" s="195" t="s">
        <v>69</v>
      </c>
      <c r="AQ7" s="196"/>
      <c r="AR7" s="195" t="s">
        <v>69</v>
      </c>
      <c r="AS7" s="196"/>
      <c r="AT7" s="195" t="s">
        <v>117</v>
      </c>
      <c r="AU7" s="196"/>
      <c r="AV7" s="195" t="s">
        <v>117</v>
      </c>
      <c r="AW7" s="196"/>
      <c r="AX7" s="195" t="s">
        <v>118</v>
      </c>
      <c r="AY7" s="196"/>
      <c r="AZ7" s="195" t="s">
        <v>118</v>
      </c>
      <c r="BA7" s="196"/>
      <c r="BB7" s="195" t="s">
        <v>69</v>
      </c>
      <c r="BC7" s="196"/>
      <c r="BD7" s="195" t="s">
        <v>117</v>
      </c>
      <c r="BE7" s="196"/>
      <c r="BF7" s="258" t="s">
        <v>118</v>
      </c>
      <c r="BG7" s="259"/>
    </row>
    <row r="8" spans="2:59" x14ac:dyDescent="0.3">
      <c r="B8" s="253"/>
      <c r="C8" s="92" t="s">
        <v>106</v>
      </c>
      <c r="D8" s="251" t="s">
        <v>69</v>
      </c>
      <c r="E8" s="252"/>
      <c r="F8" s="251" t="s">
        <v>69</v>
      </c>
      <c r="G8" s="252"/>
      <c r="H8" s="251" t="s">
        <v>69</v>
      </c>
      <c r="I8" s="252"/>
      <c r="J8" s="251" t="s">
        <v>120</v>
      </c>
      <c r="K8" s="252"/>
      <c r="L8" s="256" t="s">
        <v>119</v>
      </c>
      <c r="M8" s="257"/>
      <c r="N8" s="251" t="s">
        <v>69</v>
      </c>
      <c r="O8" s="252"/>
      <c r="P8" s="251" t="s">
        <v>120</v>
      </c>
      <c r="Q8" s="252"/>
      <c r="R8" s="256" t="s">
        <v>119</v>
      </c>
      <c r="S8" s="257"/>
      <c r="T8" s="256" t="s">
        <v>119</v>
      </c>
      <c r="U8" s="257"/>
      <c r="V8" s="256" t="s">
        <v>69</v>
      </c>
      <c r="W8" s="257"/>
      <c r="X8" s="256" t="s">
        <v>120</v>
      </c>
      <c r="Y8" s="257"/>
      <c r="Z8" s="256" t="s">
        <v>120</v>
      </c>
      <c r="AA8" s="257"/>
      <c r="AB8" s="256" t="s">
        <v>119</v>
      </c>
      <c r="AC8" s="257"/>
      <c r="AD8" s="251" t="s">
        <v>120</v>
      </c>
      <c r="AE8" s="252"/>
      <c r="AF8" s="251" t="s">
        <v>119</v>
      </c>
      <c r="AG8" s="252"/>
      <c r="AH8" s="251" t="s">
        <v>69</v>
      </c>
      <c r="AI8" s="252"/>
      <c r="AJ8" s="251" t="s">
        <v>120</v>
      </c>
      <c r="AK8" s="252"/>
      <c r="AL8" s="256" t="s">
        <v>69</v>
      </c>
      <c r="AM8" s="257"/>
      <c r="AN8" s="251" t="s">
        <v>119</v>
      </c>
      <c r="AO8" s="252"/>
      <c r="AP8" s="251" t="s">
        <v>120</v>
      </c>
      <c r="AQ8" s="252"/>
      <c r="AR8" s="256" t="s">
        <v>119</v>
      </c>
      <c r="AS8" s="257"/>
      <c r="AT8" s="256" t="s">
        <v>69</v>
      </c>
      <c r="AU8" s="257"/>
      <c r="AV8" s="256" t="s">
        <v>120</v>
      </c>
      <c r="AW8" s="257"/>
      <c r="AX8" s="256" t="s">
        <v>69</v>
      </c>
      <c r="AY8" s="257"/>
      <c r="AZ8" s="256" t="s">
        <v>119</v>
      </c>
      <c r="BA8" s="257"/>
      <c r="BB8" s="256" t="s">
        <v>69</v>
      </c>
      <c r="BC8" s="257"/>
      <c r="BD8" s="251" t="s">
        <v>119</v>
      </c>
      <c r="BE8" s="252"/>
      <c r="BF8" s="256" t="s">
        <v>120</v>
      </c>
      <c r="BG8" s="260"/>
    </row>
    <row r="9" spans="2:59" x14ac:dyDescent="0.3">
      <c r="B9" s="253"/>
      <c r="C9" s="92" t="s">
        <v>116</v>
      </c>
      <c r="D9" s="192" t="s">
        <v>69</v>
      </c>
      <c r="E9" s="193"/>
      <c r="F9" s="192" t="s">
        <v>69</v>
      </c>
      <c r="G9" s="193"/>
      <c r="H9" s="192" t="s">
        <v>120</v>
      </c>
      <c r="I9" s="193"/>
      <c r="J9" s="192" t="s">
        <v>119</v>
      </c>
      <c r="K9" s="193"/>
      <c r="L9" s="185" t="s">
        <v>119</v>
      </c>
      <c r="M9" s="184"/>
      <c r="N9" s="192" t="s">
        <v>119</v>
      </c>
      <c r="O9" s="193"/>
      <c r="P9" s="192" t="s">
        <v>119</v>
      </c>
      <c r="Q9" s="193"/>
      <c r="R9" s="185" t="s">
        <v>69</v>
      </c>
      <c r="S9" s="184"/>
      <c r="T9" s="185" t="s">
        <v>120</v>
      </c>
      <c r="U9" s="184"/>
      <c r="V9" s="185" t="s">
        <v>119</v>
      </c>
      <c r="W9" s="184"/>
      <c r="X9" s="185" t="s">
        <v>69</v>
      </c>
      <c r="Y9" s="184"/>
      <c r="Z9" s="185" t="s">
        <v>120</v>
      </c>
      <c r="AA9" s="184"/>
      <c r="AB9" s="185" t="s">
        <v>119</v>
      </c>
      <c r="AC9" s="184"/>
      <c r="AD9" s="192" t="s">
        <v>69</v>
      </c>
      <c r="AE9" s="193"/>
      <c r="AF9" s="192" t="s">
        <v>120</v>
      </c>
      <c r="AG9" s="193"/>
      <c r="AH9" s="192" t="s">
        <v>69</v>
      </c>
      <c r="AI9" s="193"/>
      <c r="AJ9" s="192" t="s">
        <v>120</v>
      </c>
      <c r="AK9" s="193"/>
      <c r="AL9" s="185" t="s">
        <v>120</v>
      </c>
      <c r="AM9" s="184"/>
      <c r="AN9" s="192" t="s">
        <v>69</v>
      </c>
      <c r="AO9" s="193"/>
      <c r="AP9" s="192" t="s">
        <v>120</v>
      </c>
      <c r="AQ9" s="193"/>
      <c r="AR9" s="185" t="s">
        <v>69</v>
      </c>
      <c r="AS9" s="184"/>
      <c r="AT9" s="185" t="s">
        <v>120</v>
      </c>
      <c r="AU9" s="184"/>
      <c r="AV9" s="185" t="s">
        <v>69</v>
      </c>
      <c r="AW9" s="184"/>
      <c r="AX9" s="185" t="s">
        <v>69</v>
      </c>
      <c r="AY9" s="184"/>
      <c r="AZ9" s="185" t="s">
        <v>120</v>
      </c>
      <c r="BA9" s="184"/>
      <c r="BB9" s="185" t="s">
        <v>119</v>
      </c>
      <c r="BC9" s="184"/>
      <c r="BD9" s="192" t="s">
        <v>119</v>
      </c>
      <c r="BE9" s="193"/>
      <c r="BF9" s="185" t="s">
        <v>119</v>
      </c>
      <c r="BG9" s="186"/>
    </row>
    <row r="10" spans="2:59" ht="16.2" thickBot="1" x14ac:dyDescent="0.35">
      <c r="B10" s="205"/>
      <c r="C10" s="4" t="s">
        <v>68</v>
      </c>
      <c r="D10" s="187" t="s">
        <v>69</v>
      </c>
      <c r="E10" s="188"/>
      <c r="F10" s="187">
        <v>0</v>
      </c>
      <c r="G10" s="188"/>
      <c r="H10" s="190">
        <v>7</v>
      </c>
      <c r="I10" s="188"/>
      <c r="J10" s="190">
        <v>7</v>
      </c>
      <c r="K10" s="226"/>
      <c r="L10" s="190">
        <v>0</v>
      </c>
      <c r="M10" s="226"/>
      <c r="N10" s="190" t="s">
        <v>69</v>
      </c>
      <c r="O10" s="188"/>
      <c r="P10" s="190">
        <v>7</v>
      </c>
      <c r="Q10" s="188"/>
      <c r="R10" s="190">
        <v>7</v>
      </c>
      <c r="S10" s="226"/>
      <c r="T10" s="190" t="s">
        <v>69</v>
      </c>
      <c r="U10" s="226"/>
      <c r="V10" s="190" t="s">
        <v>69</v>
      </c>
      <c r="W10" s="226"/>
      <c r="X10" s="190" t="s">
        <v>69</v>
      </c>
      <c r="Y10" s="226"/>
      <c r="Z10" s="190">
        <v>0</v>
      </c>
      <c r="AA10" s="226"/>
      <c r="AB10" s="190">
        <v>0</v>
      </c>
      <c r="AC10" s="226"/>
      <c r="AD10" s="187" t="s">
        <v>69</v>
      </c>
      <c r="AE10" s="188"/>
      <c r="AF10" s="187" t="s">
        <v>69</v>
      </c>
      <c r="AG10" s="188"/>
      <c r="AH10" s="190">
        <v>0</v>
      </c>
      <c r="AI10" s="188"/>
      <c r="AJ10" s="190">
        <v>0</v>
      </c>
      <c r="AK10" s="226"/>
      <c r="AL10" s="190">
        <v>7</v>
      </c>
      <c r="AM10" s="226"/>
      <c r="AN10" s="190">
        <v>7</v>
      </c>
      <c r="AO10" s="188"/>
      <c r="AP10" s="190">
        <v>0</v>
      </c>
      <c r="AQ10" s="188"/>
      <c r="AR10" s="190">
        <v>7</v>
      </c>
      <c r="AS10" s="226"/>
      <c r="AT10" s="190">
        <v>7</v>
      </c>
      <c r="AU10" s="226"/>
      <c r="AV10" s="190" t="s">
        <v>69</v>
      </c>
      <c r="AW10" s="226"/>
      <c r="AX10" s="190">
        <v>0</v>
      </c>
      <c r="AY10" s="226"/>
      <c r="AZ10" s="190" t="s">
        <v>69</v>
      </c>
      <c r="BA10" s="226"/>
      <c r="BB10" s="190" t="s">
        <v>69</v>
      </c>
      <c r="BC10" s="226"/>
      <c r="BD10" s="187">
        <v>0</v>
      </c>
      <c r="BE10" s="188"/>
      <c r="BF10" s="185">
        <v>7</v>
      </c>
      <c r="BG10" s="186"/>
    </row>
    <row r="11" spans="2:59" ht="18.600000000000001" thickTop="1" thickBot="1" x14ac:dyDescent="0.35">
      <c r="B11" s="229" t="s">
        <v>10</v>
      </c>
      <c r="C11" s="230"/>
      <c r="D11" s="231" t="s">
        <v>11</v>
      </c>
      <c r="E11" s="232"/>
      <c r="F11" s="63" t="s">
        <v>11</v>
      </c>
      <c r="G11" s="63" t="s">
        <v>12</v>
      </c>
      <c r="H11" s="63" t="s">
        <v>11</v>
      </c>
      <c r="I11" s="63" t="s">
        <v>12</v>
      </c>
      <c r="J11" s="63" t="s">
        <v>11</v>
      </c>
      <c r="K11" s="63" t="s">
        <v>12</v>
      </c>
      <c r="L11" s="63" t="s">
        <v>11</v>
      </c>
      <c r="M11" s="63" t="s">
        <v>12</v>
      </c>
      <c r="N11" s="63" t="s">
        <v>11</v>
      </c>
      <c r="O11" s="63" t="s">
        <v>12</v>
      </c>
      <c r="P11" s="63" t="s">
        <v>11</v>
      </c>
      <c r="Q11" s="63" t="s">
        <v>12</v>
      </c>
      <c r="R11" s="63" t="s">
        <v>11</v>
      </c>
      <c r="S11" s="63" t="s">
        <v>12</v>
      </c>
      <c r="T11" s="63" t="s">
        <v>11</v>
      </c>
      <c r="U11" s="63" t="s">
        <v>12</v>
      </c>
      <c r="V11" s="63" t="s">
        <v>11</v>
      </c>
      <c r="W11" s="63" t="s">
        <v>12</v>
      </c>
      <c r="X11" s="63" t="s">
        <v>11</v>
      </c>
      <c r="Y11" s="63" t="s">
        <v>12</v>
      </c>
      <c r="Z11" s="63" t="s">
        <v>11</v>
      </c>
      <c r="AA11" s="63" t="s">
        <v>12</v>
      </c>
      <c r="AB11" s="63" t="s">
        <v>11</v>
      </c>
      <c r="AC11" s="63" t="s">
        <v>12</v>
      </c>
      <c r="AD11" s="63" t="s">
        <v>11</v>
      </c>
      <c r="AE11" s="63" t="s">
        <v>12</v>
      </c>
      <c r="AF11" s="63" t="s">
        <v>11</v>
      </c>
      <c r="AG11" s="63" t="s">
        <v>12</v>
      </c>
      <c r="AH11" s="63" t="s">
        <v>11</v>
      </c>
      <c r="AI11" s="63" t="s">
        <v>12</v>
      </c>
      <c r="AJ11" s="63" t="s">
        <v>11</v>
      </c>
      <c r="AK11" s="63" t="s">
        <v>12</v>
      </c>
      <c r="AL11" s="63" t="s">
        <v>11</v>
      </c>
      <c r="AM11" s="63" t="s">
        <v>12</v>
      </c>
      <c r="AN11" s="63" t="s">
        <v>11</v>
      </c>
      <c r="AO11" s="63" t="s">
        <v>12</v>
      </c>
      <c r="AP11" s="63" t="s">
        <v>11</v>
      </c>
      <c r="AQ11" s="63" t="s">
        <v>12</v>
      </c>
      <c r="AR11" s="63" t="s">
        <v>11</v>
      </c>
      <c r="AS11" s="63" t="s">
        <v>12</v>
      </c>
      <c r="AT11" s="63" t="s">
        <v>11</v>
      </c>
      <c r="AU11" s="63" t="s">
        <v>12</v>
      </c>
      <c r="AV11" s="63" t="s">
        <v>11</v>
      </c>
      <c r="AW11" s="63" t="s">
        <v>12</v>
      </c>
      <c r="AX11" s="63" t="s">
        <v>11</v>
      </c>
      <c r="AY11" s="63" t="s">
        <v>12</v>
      </c>
      <c r="AZ11" s="63" t="s">
        <v>11</v>
      </c>
      <c r="BA11" s="63" t="s">
        <v>12</v>
      </c>
      <c r="BB11" s="63" t="s">
        <v>11</v>
      </c>
      <c r="BC11" s="63" t="s">
        <v>12</v>
      </c>
      <c r="BD11" s="63" t="s">
        <v>11</v>
      </c>
      <c r="BE11" s="63" t="s">
        <v>12</v>
      </c>
      <c r="BF11" s="63" t="s">
        <v>11</v>
      </c>
      <c r="BG11" s="64" t="s">
        <v>12</v>
      </c>
    </row>
    <row r="12" spans="2:59" ht="16.2" thickTop="1" x14ac:dyDescent="0.3">
      <c r="B12" s="161" t="s">
        <v>15</v>
      </c>
      <c r="C12" s="32" t="s">
        <v>17</v>
      </c>
      <c r="D12" s="163">
        <f ca="1">OFFSET(Runs2!$B2,0,1*'Scenarios (2)'!D$1)</f>
        <v>11.3</v>
      </c>
      <c r="E12" s="164"/>
      <c r="F12" s="11">
        <f ca="1">OFFSET(Runs2!$B2,0,1*'Scenarios (2)'!F$1)</f>
        <v>11.171752640486234</v>
      </c>
      <c r="G12" s="12">
        <f t="shared" ref="G12:G30" ca="1" si="0">(F12-$D12)/$D12</f>
        <v>-1.1349323850775779E-2</v>
      </c>
      <c r="H12" s="11">
        <f ca="1">OFFSET(Runs2!$B2,0,1*'Scenarios (2)'!H$1)</f>
        <v>11.674457888055175</v>
      </c>
      <c r="I12" s="12">
        <f t="shared" ref="I12:I16" ca="1" si="1">(H12-$D12)/$D12</f>
        <v>3.3137866199572909E-2</v>
      </c>
      <c r="J12" s="11">
        <f ca="1">OFFSET(Runs2!$B2,0,1*'Scenarios (2)'!J$1)</f>
        <v>11.334757692092833</v>
      </c>
      <c r="K12" s="12">
        <f t="shared" ref="K12:K16" ca="1" si="2">(J12-$D12)/$D12</f>
        <v>3.0759019551178635E-3</v>
      </c>
      <c r="L12" s="11">
        <f ca="1">OFFSET(Runs2!$B2,0,1*'Scenarios (2)'!L$1)</f>
        <v>11.315922640937377</v>
      </c>
      <c r="M12" s="12">
        <f t="shared" ref="M12:M16" ca="1" si="3">(L12-$D12)/$D12</f>
        <v>1.4090832687943212E-3</v>
      </c>
      <c r="N12" s="11">
        <f ca="1">OFFSET(Runs2!$B2,0,1*'Scenarios (2)'!N$1)</f>
        <v>12.83704168832608</v>
      </c>
      <c r="O12" s="12">
        <f t="shared" ref="O12:O16" ca="1" si="4">(N12-$D12)/$D12</f>
        <v>0.13602138834744062</v>
      </c>
      <c r="P12" s="11">
        <f ca="1">OFFSET(Runs2!$B2,0,1*'Scenarios (2)'!P$1)</f>
        <v>12.900407526032982</v>
      </c>
      <c r="Q12" s="12">
        <f t="shared" ref="Q12:Q16" ca="1" si="5">(P12-$D12)/$D12</f>
        <v>0.14162898460468859</v>
      </c>
      <c r="R12" s="11">
        <f ca="1">OFFSET(Runs2!$B2,0,1*'Scenarios (2)'!R$1)</f>
        <v>12.870436277651971</v>
      </c>
      <c r="S12" s="12">
        <f t="shared" ref="S12:S16" ca="1" si="6">(R12-$D12)/$D12</f>
        <v>0.13897666173911236</v>
      </c>
      <c r="T12" s="11">
        <f ca="1">OFFSET(Runs2!$B2,0,1*'Scenarios (2)'!T$1)</f>
        <v>12.872665074022613</v>
      </c>
      <c r="U12" s="12">
        <f t="shared" ref="U12:U16" ca="1" si="7">(T12-$D12)/$D12</f>
        <v>0.13917390035598343</v>
      </c>
      <c r="V12" s="11">
        <f ca="1">OFFSET(Runs2!$B2,0,1*'Scenarios (2)'!V$1)</f>
        <v>12.133143889534333</v>
      </c>
      <c r="W12" s="12">
        <f t="shared" ref="W12:W16" ca="1" si="8">(V12-$D12)/$D12</f>
        <v>7.3729547746401072E-2</v>
      </c>
      <c r="X12" s="11">
        <f ca="1">OFFSET(Runs2!$B2,0,1*'Scenarios (2)'!X$1)</f>
        <v>12.135543184641785</v>
      </c>
      <c r="Y12" s="12">
        <f t="shared" ref="Y12:Y16" ca="1" si="9">(X12-$D12)/$D12</f>
        <v>7.3941874747060529E-2</v>
      </c>
      <c r="Z12" s="11">
        <f ca="1">OFFSET(Runs2!$B2,0,1*'Scenarios (2)'!Z$1)</f>
        <v>12.094279668425283</v>
      </c>
      <c r="AA12" s="12">
        <f t="shared" ref="AA12:AA16" ca="1" si="10">(Z12-$D12)/$D12</f>
        <v>7.0290236143830315E-2</v>
      </c>
      <c r="AB12" s="11">
        <f ca="1">OFFSET(Runs2!$B2,0,1*'Scenarios (2)'!AB$1)</f>
        <v>12.047433768564209</v>
      </c>
      <c r="AC12" s="12">
        <f t="shared" ref="AC12:AC16" ca="1" si="11">(AB12-$D12)/$D12</f>
        <v>6.6144581288868021E-2</v>
      </c>
      <c r="AD12" s="11">
        <f ca="1">OFFSET(Runs2!$B2,0,1*'Scenarios (2)'!AD$1)</f>
        <v>10.370234295745222</v>
      </c>
      <c r="AE12" s="12">
        <f t="shared" ref="AE12:AE16" ca="1" si="12">(AD12-$D12)/$D12</f>
        <v>-8.2280150819006956E-2</v>
      </c>
      <c r="AF12" s="11">
        <f ca="1">OFFSET(Runs2!$B2,0,1*'Scenarios (2)'!AF$1)</f>
        <v>10.223057987767879</v>
      </c>
      <c r="AG12" s="12">
        <f t="shared" ref="AG12:AG16" ca="1" si="13">(AF12-$D12)/$D12</f>
        <v>-9.5304602852400153E-2</v>
      </c>
      <c r="AH12" s="11">
        <f ca="1">OFFSET(Runs2!$B2,0,1*'Scenarios (2)'!AH$1)</f>
        <v>12.85447259591785</v>
      </c>
      <c r="AI12" s="12">
        <f t="shared" ref="AI12:AI16" ca="1" si="14">(AH12-$D12)/$D12</f>
        <v>0.13756394654140255</v>
      </c>
      <c r="AJ12" s="11">
        <f ca="1">OFFSET(Runs2!$B2,0,1*'Scenarios (2)'!AJ$1)</f>
        <v>12.77458987376558</v>
      </c>
      <c r="AK12" s="12">
        <f t="shared" ref="AK12:AK16" ca="1" si="15">(AJ12-$D12)/$D12</f>
        <v>0.13049467909429902</v>
      </c>
      <c r="AL12" s="11">
        <f ca="1">OFFSET(Runs2!$B2,0,1*'Scenarios (2)'!AL$1)</f>
        <v>11.836813712171539</v>
      </c>
      <c r="AM12" s="12">
        <f t="shared" ref="AM12:AM16" ca="1" si="16">(AL12-$D12)/$D12</f>
        <v>4.7505638245268864E-2</v>
      </c>
      <c r="AN12" s="11">
        <f ca="1">OFFSET(Runs2!$B2,0,1*'Scenarios (2)'!AN$1)</f>
        <v>12.180520834058409</v>
      </c>
      <c r="AO12" s="12">
        <f t="shared" ref="AO12:AO16" ca="1" si="17">(AN12-$D12)/$D12</f>
        <v>7.7922197704283949E-2</v>
      </c>
      <c r="AP12" s="11">
        <f ca="1">OFFSET(Runs2!$B2,0,1*'Scenarios (2)'!AP$1)</f>
        <v>10.803013473481323</v>
      </c>
      <c r="AQ12" s="12">
        <f t="shared" ref="AQ12:AQ16" ca="1" si="18">(AP12-$D12)/$D12</f>
        <v>-4.3981108541475862E-2</v>
      </c>
      <c r="AR12" s="11">
        <f ca="1">OFFSET(Runs2!$B2,0,1*'Scenarios (2)'!AR$1)</f>
        <v>10.80337644492616</v>
      </c>
      <c r="AS12" s="12">
        <f t="shared" ref="AS12:AS16" ca="1" si="19">(AR12-$D12)/$D12</f>
        <v>-4.3948987174676164E-2</v>
      </c>
      <c r="AT12" s="11">
        <f ca="1">OFFSET(Runs2!$B2,0,1*'Scenarios (2)'!AT$1)</f>
        <v>12.842779146742158</v>
      </c>
      <c r="AU12" s="12">
        <f t="shared" ref="AU12:AU16" ca="1" si="20">(AT12-$D12)/$D12</f>
        <v>0.13652912803027942</v>
      </c>
      <c r="AV12" s="11">
        <f ca="1">OFFSET(Runs2!$B2,0,1*'Scenarios (2)'!AV$1)</f>
        <v>12.973297086530039</v>
      </c>
      <c r="AW12" s="12">
        <f t="shared" ref="AW12:AW16" ca="1" si="21">(AV12-$D12)/$D12</f>
        <v>0.14807938818849894</v>
      </c>
      <c r="AX12" s="11">
        <f ca="1">OFFSET(Runs2!$B2,0,1*'Scenarios (2)'!AX$1)</f>
        <v>12.000850274892082</v>
      </c>
      <c r="AY12" s="12">
        <f t="shared" ref="AY12:AY16" ca="1" si="22">(AX12-$D12)/$D12</f>
        <v>6.2022148220538184E-2</v>
      </c>
      <c r="AZ12" s="11">
        <f ca="1">OFFSET(Runs2!$B2,0,1*'Scenarios (2)'!AZ$1)</f>
        <v>11.949117289720881</v>
      </c>
      <c r="BA12" s="12">
        <f t="shared" ref="BA12:BA16" ca="1" si="23">(AZ12-$D12)/$D12</f>
        <v>5.7444007939900933E-2</v>
      </c>
      <c r="BB12" s="11">
        <f ca="1">OFFSET(Runs2!$B2,0,1*'Scenarios (2)'!BB$1)</f>
        <v>10.981600302407202</v>
      </c>
      <c r="BC12" s="12">
        <f t="shared" ref="BC12:BC16" ca="1" si="24">(BB12-$D12)/$D12</f>
        <v>-2.8176964388743269E-2</v>
      </c>
      <c r="BD12" s="11">
        <f ca="1">OFFSET(Runs2!$B2,0,1*'Scenarios (2)'!BD$1)</f>
        <v>12.876583982212754</v>
      </c>
      <c r="BE12" s="12">
        <f t="shared" ref="BE12:BE16" ca="1" si="25">(BD12-$D12)/$D12</f>
        <v>0.13952070639050912</v>
      </c>
      <c r="BF12" s="11">
        <f ca="1">OFFSET(Runs2!$B2,0,1*'Scenarios (2)'!BF$1)</f>
        <v>12.079916775964872</v>
      </c>
      <c r="BG12" s="36">
        <f t="shared" ref="BG12:BG30" ca="1" si="26">(BF12-$D12)/$D12</f>
        <v>6.9019183713705398E-2</v>
      </c>
    </row>
    <row r="13" spans="2:59" x14ac:dyDescent="0.3">
      <c r="B13" s="162"/>
      <c r="C13" s="33" t="s">
        <v>16</v>
      </c>
      <c r="D13" s="165">
        <f ca="1">OFFSET(Runs2!$B3,0,1*'Scenarios (2)'!D$1)</f>
        <v>4.0789391604602052</v>
      </c>
      <c r="E13" s="166"/>
      <c r="F13" s="9">
        <f ca="1">OFFSET(Runs2!$B3,0,1*'Scenarios (2)'!F$1)</f>
        <v>4.2985626008993476</v>
      </c>
      <c r="G13" s="8">
        <f t="shared" ca="1" si="0"/>
        <v>5.3843274390580377E-2</v>
      </c>
      <c r="H13" s="9">
        <f ca="1">OFFSET(Runs2!$B3,0,1*'Scenarios (2)'!H$1)</f>
        <v>3.5032199164045186</v>
      </c>
      <c r="I13" s="8">
        <f t="shared" ca="1" si="1"/>
        <v>-0.14114435675739062</v>
      </c>
      <c r="J13" s="9">
        <f ca="1">OFFSET(Runs2!$B3,0,1*'Scenarios (2)'!J$1)</f>
        <v>3.6261770081978719</v>
      </c>
      <c r="K13" s="8">
        <f t="shared" ca="1" si="2"/>
        <v>-0.11099997682025993</v>
      </c>
      <c r="L13" s="9">
        <f ca="1">OFFSET(Runs2!$B3,0,1*'Scenarios (2)'!L$1)</f>
        <v>3.6411913083394207</v>
      </c>
      <c r="M13" s="8">
        <f t="shared" ca="1" si="3"/>
        <v>-0.10731904421722135</v>
      </c>
      <c r="N13" s="9">
        <f ca="1">OFFSET(Runs2!$B3,0,1*'Scenarios (2)'!N$1)</f>
        <v>3.6995704728197989</v>
      </c>
      <c r="O13" s="8">
        <f t="shared" ca="1" si="4"/>
        <v>-9.300670412490393E-2</v>
      </c>
      <c r="P13" s="9">
        <f ca="1">OFFSET(Runs2!$B3,0,1*'Scenarios (2)'!P$1)</f>
        <v>3.44083968975665</v>
      </c>
      <c r="Q13" s="8">
        <f t="shared" ca="1" si="5"/>
        <v>-0.15643760438720586</v>
      </c>
      <c r="R13" s="9">
        <f ca="1">OFFSET(Runs2!$B3,0,1*'Scenarios (2)'!R$1)</f>
        <v>4.0183956974131956</v>
      </c>
      <c r="S13" s="8">
        <f t="shared" ca="1" si="6"/>
        <v>-1.484294338927547E-2</v>
      </c>
      <c r="T13" s="9">
        <f ca="1">OFFSET(Runs2!$B3,0,1*'Scenarios (2)'!T$1)</f>
        <v>4.1864036151406365</v>
      </c>
      <c r="U13" s="8">
        <f t="shared" ca="1" si="7"/>
        <v>2.6346177389001964E-2</v>
      </c>
      <c r="V13" s="9">
        <f ca="1">OFFSET(Runs2!$B3,0,1*'Scenarios (2)'!V$1)</f>
        <v>3.6847134536368018</v>
      </c>
      <c r="W13" s="8">
        <f t="shared" ca="1" si="8"/>
        <v>-9.664907744760895E-2</v>
      </c>
      <c r="X13" s="9">
        <f ca="1">OFFSET(Runs2!$B3,0,1*'Scenarios (2)'!X$1)</f>
        <v>4.3560578822527294</v>
      </c>
      <c r="Y13" s="8">
        <f t="shared" ca="1" si="9"/>
        <v>6.793892011894051E-2</v>
      </c>
      <c r="Z13" s="9">
        <f ca="1">OFFSET(Runs2!$B3,0,1*'Scenarios (2)'!Z$1)</f>
        <v>4.2737279830937407</v>
      </c>
      <c r="AA13" s="8">
        <f t="shared" ca="1" si="10"/>
        <v>4.7754775192959356E-2</v>
      </c>
      <c r="AB13" s="9">
        <f ca="1">OFFSET(Runs2!$B3,0,1*'Scenarios (2)'!AB$1)</f>
        <v>3.6929890220126138</v>
      </c>
      <c r="AC13" s="8">
        <f t="shared" ca="1" si="11"/>
        <v>-9.4620224343833229E-2</v>
      </c>
      <c r="AD13" s="9">
        <f ca="1">OFFSET(Runs2!$B3,0,1*'Scenarios (2)'!AD$1)</f>
        <v>4.4459364100558547</v>
      </c>
      <c r="AE13" s="8">
        <f t="shared" ca="1" si="12"/>
        <v>8.9973700307469928E-2</v>
      </c>
      <c r="AF13" s="9">
        <f ca="1">OFFSET(Runs2!$B3,0,1*'Scenarios (2)'!AF$1)</f>
        <v>4.2246233185876898</v>
      </c>
      <c r="AG13" s="8">
        <f t="shared" ca="1" si="13"/>
        <v>3.5716188056859326E-2</v>
      </c>
      <c r="AH13" s="9">
        <f ca="1">OFFSET(Runs2!$B3,0,1*'Scenarios (2)'!AH$1)</f>
        <v>5.3088902359668486</v>
      </c>
      <c r="AI13" s="8">
        <f t="shared" ca="1" si="14"/>
        <v>0.30153699948000068</v>
      </c>
      <c r="AJ13" s="9">
        <f ca="1">OFFSET(Runs2!$B3,0,1*'Scenarios (2)'!AJ$1)</f>
        <v>4.117175999559767</v>
      </c>
      <c r="AK13" s="8">
        <f t="shared" ca="1" si="15"/>
        <v>9.3742116749904424E-3</v>
      </c>
      <c r="AL13" s="9">
        <f ca="1">OFFSET(Runs2!$B3,0,1*'Scenarios (2)'!AL$1)</f>
        <v>3.7694440512001157</v>
      </c>
      <c r="AM13" s="8">
        <f t="shared" ca="1" si="16"/>
        <v>-7.5876373018804913E-2</v>
      </c>
      <c r="AN13" s="9">
        <f ca="1">OFFSET(Runs2!$B3,0,1*'Scenarios (2)'!AN$1)</f>
        <v>3.4480339798955408</v>
      </c>
      <c r="AO13" s="8">
        <f t="shared" ca="1" si="17"/>
        <v>-0.15467383938462143</v>
      </c>
      <c r="AP13" s="9">
        <f ca="1">OFFSET(Runs2!$B3,0,1*'Scenarios (2)'!AP$1)</f>
        <v>3.8676489027964913</v>
      </c>
      <c r="AQ13" s="8">
        <f t="shared" ca="1" si="18"/>
        <v>-5.1800296437830448E-2</v>
      </c>
      <c r="AR13" s="9">
        <f ca="1">OFFSET(Runs2!$B3,0,1*'Scenarios (2)'!AR$1)</f>
        <v>3.6918738561831215</v>
      </c>
      <c r="AS13" s="8">
        <f t="shared" ca="1" si="19"/>
        <v>-9.4893620387663052E-2</v>
      </c>
      <c r="AT13" s="9">
        <f ca="1">OFFSET(Runs2!$B3,0,1*'Scenarios (2)'!AT$1)</f>
        <v>3.9116593589905668</v>
      </c>
      <c r="AU13" s="8">
        <f t="shared" ca="1" si="20"/>
        <v>-4.1010614497806117E-2</v>
      </c>
      <c r="AV13" s="9">
        <f ca="1">OFFSET(Runs2!$B3,0,1*'Scenarios (2)'!AV$1)</f>
        <v>3.7402243938640463</v>
      </c>
      <c r="AW13" s="8">
        <f t="shared" ca="1" si="21"/>
        <v>-8.303991632911327E-2</v>
      </c>
      <c r="AX13" s="9">
        <f ca="1">OFFSET(Runs2!$B3,0,1*'Scenarios (2)'!AX$1)</f>
        <v>4.2009450806316613</v>
      </c>
      <c r="AY13" s="8">
        <f t="shared" ca="1" si="22"/>
        <v>2.9911189005744028E-2</v>
      </c>
      <c r="AZ13" s="9">
        <f ca="1">OFFSET(Runs2!$B3,0,1*'Scenarios (2)'!AZ$1)</f>
        <v>3.7182464057735234</v>
      </c>
      <c r="BA13" s="8">
        <f t="shared" ca="1" si="23"/>
        <v>-8.842807909054147E-2</v>
      </c>
      <c r="BB13" s="9">
        <f ca="1">OFFSET(Runs2!$B3,0,1*'Scenarios (2)'!BB$1)</f>
        <v>4.8560533143913274</v>
      </c>
      <c r="BC13" s="8">
        <f t="shared" ca="1" si="24"/>
        <v>0.19051869208155692</v>
      </c>
      <c r="BD13" s="9">
        <f ca="1">OFFSET(Runs2!$B3,0,1*'Scenarios (2)'!BD$1)</f>
        <v>5.3507733202306857</v>
      </c>
      <c r="BE13" s="8">
        <f t="shared" ca="1" si="25"/>
        <v>0.31180513112310954</v>
      </c>
      <c r="BF13" s="9">
        <f ca="1">OFFSET(Runs2!$B3,0,1*'Scenarios (2)'!BF$1)</f>
        <v>4.9333170330593186</v>
      </c>
      <c r="BG13" s="37">
        <f t="shared" ca="1" si="26"/>
        <v>0.20946080316204529</v>
      </c>
    </row>
    <row r="14" spans="2:59" x14ac:dyDescent="0.3">
      <c r="B14" s="162"/>
      <c r="C14" s="153" t="s">
        <v>84</v>
      </c>
      <c r="D14" s="255">
        <f ca="1">OFFSET(Runs2!$B18,0,1*'Scenarios (2)'!D$1)</f>
        <v>1.4827043705642553</v>
      </c>
      <c r="E14" s="255"/>
      <c r="F14" s="154">
        <f ca="1">OFFSET(Runs2!$B18,0,1*'Scenarios (2)'!F$1)</f>
        <v>1.7833076647471193</v>
      </c>
      <c r="G14" s="155">
        <f ca="1">(F14-$D14)/$D14</f>
        <v>0.20273987191962412</v>
      </c>
      <c r="H14" s="154">
        <f ca="1">OFFSET(Runs2!$B18,0,1*'Scenarios (2)'!H$1)</f>
        <v>0.95146485411465809</v>
      </c>
      <c r="I14" s="155">
        <f ca="1">(H14-$D14)/$D14</f>
        <v>-0.35829092231476301</v>
      </c>
      <c r="J14" s="154">
        <f ca="1">OFFSET(Runs2!$B18,0,1*'Scenarios (2)'!J$1)</f>
        <v>0.98567460585767797</v>
      </c>
      <c r="K14" s="155">
        <f ca="1">(J14-$D14)/$D14</f>
        <v>-0.33521838511707402</v>
      </c>
      <c r="L14" s="154">
        <f ca="1">OFFSET(Runs2!$B18,0,1*'Scenarios (2)'!L$1)</f>
        <v>1.0443187989536766</v>
      </c>
      <c r="M14" s="155">
        <f ca="1">(L14-$D14)/$D14</f>
        <v>-0.29566620313107156</v>
      </c>
      <c r="N14" s="154">
        <f ca="1">OFFSET(Runs2!$B18,0,1*'Scenarios (2)'!N$1)</f>
        <v>1.0935059998438914</v>
      </c>
      <c r="O14" s="155">
        <f ca="1">(N14-$D14)/$D14</f>
        <v>-0.26249222599394595</v>
      </c>
      <c r="P14" s="154">
        <f ca="1">OFFSET(Runs2!$B18,0,1*'Scenarios (2)'!P$1)</f>
        <v>0.89215929340254652</v>
      </c>
      <c r="Q14" s="155">
        <f ca="1">(P14-$D14)/$D14</f>
        <v>-0.39828915924552916</v>
      </c>
      <c r="R14" s="154">
        <f ca="1">OFFSET(Runs2!$B18,0,1*'Scenarios (2)'!R$1)</f>
        <v>1.4645207880839215</v>
      </c>
      <c r="S14" s="155">
        <f ca="1">(R14-$D14)/$D14</f>
        <v>-1.2263795023018576E-2</v>
      </c>
      <c r="T14" s="154">
        <f ca="1">OFFSET(Runs2!$B18,0,1*'Scenarios (2)'!T$1)</f>
        <v>1.6394108455547567</v>
      </c>
      <c r="U14" s="155">
        <f ca="1">(T14-$D14)/$D14</f>
        <v>0.10568962910041566</v>
      </c>
      <c r="V14" s="154">
        <f ca="1">OFFSET(Runs2!$B18,0,1*'Scenarios (2)'!V$1)</f>
        <v>1.1433073497293269</v>
      </c>
      <c r="W14" s="155">
        <f ca="1">(V14-$D14)/$D14</f>
        <v>-0.22890404019364163</v>
      </c>
      <c r="X14" s="154">
        <f ca="1">OFFSET(Runs2!$B18,0,1*'Scenarios (2)'!X$1)</f>
        <v>1.7761820350633275</v>
      </c>
      <c r="Y14" s="155">
        <f ca="1">(X14-$D14)/$D14</f>
        <v>0.19793403885859381</v>
      </c>
      <c r="Z14" s="154">
        <f ca="1">OFFSET(Runs2!$B18,0,1*'Scenarios (2)'!Z$1)</f>
        <v>1.7203127367417856</v>
      </c>
      <c r="AA14" s="155">
        <f ca="1">(Z14-$D14)/$D14</f>
        <v>0.16025336600788903</v>
      </c>
      <c r="AB14" s="154">
        <f ca="1">OFFSET(Runs2!$B18,0,1*'Scenarios (2)'!AB$1)</f>
        <v>1.0705106882994895</v>
      </c>
      <c r="AC14" s="155">
        <f ca="1">(AB14-$D14)/$D14</f>
        <v>-0.27800125935280151</v>
      </c>
      <c r="AD14" s="154">
        <f ca="1">OFFSET(Runs2!$B18,0,1*'Scenarios (2)'!AD$1)</f>
        <v>1.9239880157583851</v>
      </c>
      <c r="AE14" s="155">
        <f ca="1">(AD14-$D14)/$D14</f>
        <v>0.29762078938648817</v>
      </c>
      <c r="AF14" s="154">
        <f ca="1">OFFSET(Runs2!$B18,0,1*'Scenarios (2)'!AF$1)</f>
        <v>1.7176117566434621</v>
      </c>
      <c r="AG14" s="155">
        <f ca="1">(AF14-$D14)/$D14</f>
        <v>0.15843170812925497</v>
      </c>
      <c r="AH14" s="154">
        <f ca="1">OFFSET(Runs2!$B18,0,1*'Scenarios (2)'!AH$1)</f>
        <v>2.9704855811957307</v>
      </c>
      <c r="AI14" s="155">
        <f ca="1">(AH14-$D14)/$D14</f>
        <v>1.0034240406705539</v>
      </c>
      <c r="AJ14" s="154">
        <f ca="1">OFFSET(Runs2!$B18,0,1*'Scenarios (2)'!AJ$1)</f>
        <v>1.5831723567123606</v>
      </c>
      <c r="AK14" s="155">
        <f ca="1">(AJ14-$D14)/$D14</f>
        <v>6.7759958183620475E-2</v>
      </c>
      <c r="AL14" s="154">
        <f ca="1">OFFSET(Runs2!$B18,0,1*'Scenarios (2)'!AL$1)</f>
        <v>1.1981735258001336</v>
      </c>
      <c r="AM14" s="155">
        <f ca="1">(AL14-$D14)/$D14</f>
        <v>-0.19189991640467152</v>
      </c>
      <c r="AN14" s="154">
        <f ca="1">OFFSET(Runs2!$B18,0,1*'Scenarios (2)'!AN$1)</f>
        <v>0.95788589656118373</v>
      </c>
      <c r="AO14" s="155">
        <f ca="1">(AN14-$D14)/$D14</f>
        <v>-0.35396029338157786</v>
      </c>
      <c r="AP14" s="154">
        <f ca="1">OFFSET(Runs2!$B18,0,1*'Scenarios (2)'!AP$1)</f>
        <v>1.2475948492010682</v>
      </c>
      <c r="AQ14" s="155">
        <f ca="1">(AP14-$D14)/$D14</f>
        <v>-0.15856803691332899</v>
      </c>
      <c r="AR14" s="154">
        <f ca="1">OFFSET(Runs2!$B18,0,1*'Scenarios (2)'!AR$1)</f>
        <v>1.0542084417464834</v>
      </c>
      <c r="AS14" s="155">
        <f ca="1">(AR14-$D14)/$D14</f>
        <v>-0.28899620000088366</v>
      </c>
      <c r="AT14" s="154">
        <f ca="1">OFFSET(Runs2!$B18,0,1*'Scenarios (2)'!AT$1)</f>
        <v>1.3126802010550056</v>
      </c>
      <c r="AU14" s="155">
        <f ca="1">(AT14-$D14)/$D14</f>
        <v>-0.11467165868307626</v>
      </c>
      <c r="AV14" s="154">
        <f ca="1">OFFSET(Runs2!$B18,0,1*'Scenarios (2)'!AV$1)</f>
        <v>1.1252472159378231</v>
      </c>
      <c r="AW14" s="155">
        <f ca="1">(AV14-$D14)/$D14</f>
        <v>-0.24108457607796691</v>
      </c>
      <c r="AX14" s="154">
        <f ca="1">OFFSET(Runs2!$B18,0,1*'Scenarios (2)'!AX$1)</f>
        <v>1.6861373916512667</v>
      </c>
      <c r="AY14" s="155">
        <f ca="1">(AX14-$D14)/$D14</f>
        <v>0.13720403414579088</v>
      </c>
      <c r="AZ14" s="154">
        <f ca="1">OFFSET(Runs2!$B18,0,1*'Scenarios (2)'!AZ$1)</f>
        <v>1.0936144614322918</v>
      </c>
      <c r="BA14" s="155">
        <f ca="1">(AZ14-$D14)/$D14</f>
        <v>-0.26241907480443466</v>
      </c>
      <c r="BB14" s="154">
        <f ca="1">OFFSET(Runs2!$B18,0,1*'Scenarios (2)'!BB$1)</f>
        <v>2.4624197794370319</v>
      </c>
      <c r="BC14" s="155">
        <f ca="1">(BB14-$D14)/$D14</f>
        <v>0.66076247451805781</v>
      </c>
      <c r="BD14" s="154">
        <f ca="1">OFFSET(Runs2!$B18,0,1*'Scenarios (2)'!BD$1)</f>
        <v>3.1402084953469025</v>
      </c>
      <c r="BE14" s="155">
        <f ca="1">(BD14-$D14)/$D14</f>
        <v>1.1178925197015979</v>
      </c>
      <c r="BF14" s="154">
        <f ca="1">OFFSET(Runs2!$B18,0,1*'Scenarios (2)'!BF$1)</f>
        <v>2.6305343146465185</v>
      </c>
      <c r="BG14" s="156">
        <f ca="1">(BF14-$D14)/$D14</f>
        <v>0.77414619317905375</v>
      </c>
    </row>
    <row r="15" spans="2:59" ht="16.2" thickBot="1" x14ac:dyDescent="0.35">
      <c r="B15" s="172"/>
      <c r="C15" s="157" t="s">
        <v>85</v>
      </c>
      <c r="D15" s="254">
        <f ca="1">OFFSET(Runs2!$B19,0,1*'Scenarios (2)'!D$1)</f>
        <v>2.4327875605142184</v>
      </c>
      <c r="E15" s="254"/>
      <c r="F15" s="158">
        <f ca="1">OFFSET(Runs2!$B19,0,1*'Scenarios (2)'!F$1)</f>
        <v>2.4315836864895379</v>
      </c>
      <c r="G15" s="159">
        <f ca="1">(F15-$D15)/$D15</f>
        <v>-4.9485374071298299E-4</v>
      </c>
      <c r="H15" s="158">
        <f ca="1">OFFSET(Runs2!$B19,0,1*'Scenarios (2)'!H$1)</f>
        <v>2.4260661676723569</v>
      </c>
      <c r="I15" s="159">
        <f ca="1">(H15-$D15)/$D15</f>
        <v>-2.7628359134000014E-3</v>
      </c>
      <c r="J15" s="158">
        <f ca="1">OFFSET(Runs2!$B19,0,1*'Scenarios (2)'!J$1)</f>
        <v>2.4304742845464493</v>
      </c>
      <c r="K15" s="159">
        <f ca="1">(J15-$D15)/$D15</f>
        <v>-9.5087462847768481E-4</v>
      </c>
      <c r="L15" s="158">
        <f ca="1">OFFSET(Runs2!$B19,0,1*'Scenarios (2)'!L$1)</f>
        <v>2.4299566089124403</v>
      </c>
      <c r="M15" s="159">
        <f ca="1">(L15-$D15)/$D15</f>
        <v>-1.1636657666811545E-3</v>
      </c>
      <c r="N15" s="158">
        <f ca="1">OFFSET(Runs2!$B19,0,1*'Scenarios (2)'!N$1)</f>
        <v>2.4096648143249135</v>
      </c>
      <c r="O15" s="159">
        <f ca="1">(N15-$D15)/$D15</f>
        <v>-9.5046302293725227E-3</v>
      </c>
      <c r="P15" s="158">
        <f ca="1">OFFSET(Runs2!$B19,0,1*'Scenarios (2)'!P$1)</f>
        <v>2.4221044753822651</v>
      </c>
      <c r="Q15" s="159">
        <f ca="1">(P15-$D15)/$D15</f>
        <v>-4.3912938825185288E-3</v>
      </c>
      <c r="R15" s="158">
        <f ca="1">OFFSET(Runs2!$B19,0,1*'Scenarios (2)'!R$1)</f>
        <v>2.4159151564872965</v>
      </c>
      <c r="S15" s="159">
        <f ca="1">(R15-$D15)/$D15</f>
        <v>-6.9354202153827172E-3</v>
      </c>
      <c r="T15" s="158">
        <f ca="1">OFFSET(Runs2!$B19,0,1*'Scenarios (2)'!T$1)</f>
        <v>2.4173007199389924</v>
      </c>
      <c r="U15" s="159">
        <f ca="1">(T15-$D15)/$D15</f>
        <v>-6.3658828360469441E-3</v>
      </c>
      <c r="V15" s="158">
        <f ca="1">OFFSET(Runs2!$B19,0,1*'Scenarios (2)'!V$1)</f>
        <v>2.4273023183927447</v>
      </c>
      <c r="W15" s="159">
        <f ca="1">(V15-$D15)/$D15</f>
        <v>-2.2547148014495379E-3</v>
      </c>
      <c r="X15" s="158">
        <f ca="1">OFFSET(Runs2!$B19,0,1*'Scenarios (2)'!X$1)</f>
        <v>2.4235156236439579</v>
      </c>
      <c r="Y15" s="159">
        <f ca="1">(X15-$D15)/$D15</f>
        <v>-3.8112398389198855E-3</v>
      </c>
      <c r="Z15" s="158">
        <f ca="1">OFFSET(Runs2!$B19,0,1*'Scenarios (2)'!Z$1)</f>
        <v>2.4221104743145929</v>
      </c>
      <c r="AA15" s="159">
        <f ca="1">(Z15-$D15)/$D15</f>
        <v>-4.3888280147933133E-3</v>
      </c>
      <c r="AB15" s="158">
        <f ca="1">OFFSET(Runs2!$B19,0,1*'Scenarios (2)'!AB$1)</f>
        <v>2.4230099920269654</v>
      </c>
      <c r="AC15" s="159">
        <f ca="1">(AB15-$D15)/$D15</f>
        <v>-4.0190802706942027E-3</v>
      </c>
      <c r="AD15" s="158">
        <f ca="1">OFFSET(Runs2!$B19,0,1*'Scenarios (2)'!AD$1)</f>
        <v>2.3497601234276941</v>
      </c>
      <c r="AE15" s="159">
        <f ca="1">(AD15-$D15)/$D15</f>
        <v>-3.4128519248501403E-2</v>
      </c>
      <c r="AF15" s="158">
        <f ca="1">OFFSET(Runs2!$B19,0,1*'Scenarios (2)'!AF$1)</f>
        <v>2.3329712197613128</v>
      </c>
      <c r="AG15" s="159">
        <f ca="1">(AF15-$D15)/$D15</f>
        <v>-4.1029616548930149E-2</v>
      </c>
      <c r="AH15" s="158">
        <f ca="1">OFFSET(Runs2!$B19,0,1*'Scenarios (2)'!AH$1)</f>
        <v>2.3414099406187385</v>
      </c>
      <c r="AI15" s="159">
        <f ca="1">(AH15-$D15)/$D15</f>
        <v>-3.756087106765927E-2</v>
      </c>
      <c r="AJ15" s="158">
        <f ca="1">OFFSET(Runs2!$B19,0,1*'Scenarios (2)'!AJ$1)</f>
        <v>2.3582542932821937</v>
      </c>
      <c r="AK15" s="159">
        <f ca="1">(AJ15-$D15)/$D15</f>
        <v>-3.0636981396053583E-2</v>
      </c>
      <c r="AL15" s="158">
        <f ca="1">OFFSET(Runs2!$B19,0,1*'Scenarios (2)'!AL$1)</f>
        <v>2.3861878922020927</v>
      </c>
      <c r="AM15" s="159">
        <f ca="1">(AL15-$D15)/$D15</f>
        <v>-1.9154844865400381E-2</v>
      </c>
      <c r="AN15" s="158">
        <f ca="1">OFFSET(Runs2!$B19,0,1*'Scenarios (2)'!AN$1)</f>
        <v>2.4223374526123198</v>
      </c>
      <c r="AO15" s="159">
        <f ca="1">(AN15-$D15)/$D15</f>
        <v>-4.2955283360992516E-3</v>
      </c>
      <c r="AP15" s="158">
        <f ca="1">OFFSET(Runs2!$B19,0,1*'Scenarios (2)'!AP$1)</f>
        <v>2.4248761922613458</v>
      </c>
      <c r="AQ15" s="159">
        <f ca="1">(AP15-$D15)/$D15</f>
        <v>-3.2519766136918323E-3</v>
      </c>
      <c r="AR15" s="158">
        <f ca="1">OFFSET(Runs2!$B19,0,1*'Scenarios (2)'!AR$1)</f>
        <v>2.4306701802468891</v>
      </c>
      <c r="AS15" s="159">
        <f ca="1">(AR15-$D15)/$D15</f>
        <v>-8.7035148555337756E-4</v>
      </c>
      <c r="AT15" s="158">
        <f ca="1">OFFSET(Runs2!$B19,0,1*'Scenarios (2)'!AT$1)</f>
        <v>2.4237233201561073</v>
      </c>
      <c r="AU15" s="159">
        <f ca="1">(AT15-$D15)/$D15</f>
        <v>-3.7258659593751146E-3</v>
      </c>
      <c r="AV15" s="158">
        <f ca="1">OFFSET(Runs2!$B19,0,1*'Scenarios (2)'!AV$1)</f>
        <v>2.4171550792918173</v>
      </c>
      <c r="AW15" s="159">
        <f ca="1">(AV15-$D15)/$D15</f>
        <v>-6.4257485841044378E-3</v>
      </c>
      <c r="AX15" s="158">
        <f ca="1">OFFSET(Runs2!$B19,0,1*'Scenarios (2)'!AX$1)</f>
        <v>2.4292784712743036</v>
      </c>
      <c r="AY15" s="159">
        <f ca="1">(AX15-$D15)/$D15</f>
        <v>-1.4424149880037447E-3</v>
      </c>
      <c r="AZ15" s="158">
        <f ca="1">OFFSET(Runs2!$B19,0,1*'Scenarios (2)'!AZ$1)</f>
        <v>2.420720391434215</v>
      </c>
      <c r="BA15" s="159">
        <f ca="1">(AZ15-$D15)/$D15</f>
        <v>-4.9602231102549472E-3</v>
      </c>
      <c r="BB15" s="158">
        <f ca="1">OFFSET(Runs2!$B19,0,1*'Scenarios (2)'!BB$1)</f>
        <v>2.4044873203813588</v>
      </c>
      <c r="BC15" s="159">
        <f ca="1">(BB15-$D15)/$D15</f>
        <v>-1.1632844804121641E-2</v>
      </c>
      <c r="BD15" s="158">
        <f ca="1">OFFSET(Runs2!$B19,0,1*'Scenarios (2)'!BD$1)</f>
        <v>2.43016273683758</v>
      </c>
      <c r="BE15" s="159">
        <f ca="1">(BD15-$D15)/$D15</f>
        <v>-1.078936656550316E-3</v>
      </c>
      <c r="BF15" s="158">
        <f ca="1">OFFSET(Runs2!$B19,0,1*'Scenarios (2)'!BF$1)</f>
        <v>2.3522161580531131</v>
      </c>
      <c r="BG15" s="160">
        <f ca="1">(BF15-$D15)/$D15</f>
        <v>-3.3118963516927426E-2</v>
      </c>
    </row>
    <row r="16" spans="2:59" ht="16.2" thickTop="1" x14ac:dyDescent="0.3">
      <c r="B16" s="162" t="s">
        <v>13</v>
      </c>
      <c r="C16" s="33" t="s">
        <v>70</v>
      </c>
      <c r="D16" s="237">
        <f ca="1">OFFSET(Runs2!$B4,0,1*'Scenarios (2)'!D$1)</f>
        <v>9695</v>
      </c>
      <c r="E16" s="238"/>
      <c r="F16" s="69">
        <f ca="1">OFFSET(Runs2!$B4,0,1*'Scenarios (2)'!F$1)</f>
        <v>9695</v>
      </c>
      <c r="G16" s="8">
        <f t="shared" ca="1" si="0"/>
        <v>0</v>
      </c>
      <c r="H16" s="69">
        <f ca="1">OFFSET(Runs2!$B4,0,1*'Scenarios (2)'!H$1)</f>
        <v>9695</v>
      </c>
      <c r="I16" s="8">
        <f t="shared" ca="1" si="1"/>
        <v>0</v>
      </c>
      <c r="J16" s="69">
        <f ca="1">OFFSET(Runs2!$B4,0,1*'Scenarios (2)'!J$1)</f>
        <v>9695</v>
      </c>
      <c r="K16" s="8">
        <f t="shared" ca="1" si="2"/>
        <v>0</v>
      </c>
      <c r="L16" s="69">
        <f ca="1">OFFSET(Runs2!$B4,0,1*'Scenarios (2)'!L$1)</f>
        <v>9695</v>
      </c>
      <c r="M16" s="8">
        <f t="shared" ca="1" si="3"/>
        <v>0</v>
      </c>
      <c r="N16" s="69">
        <f ca="1">OFFSET(Runs2!$B4,0,1*'Scenarios (2)'!N$1)</f>
        <v>12335</v>
      </c>
      <c r="O16" s="8">
        <f t="shared" ca="1" si="4"/>
        <v>0.27230531201650338</v>
      </c>
      <c r="P16" s="69">
        <f ca="1">OFFSET(Runs2!$B4,0,1*'Scenarios (2)'!P$1)</f>
        <v>12335</v>
      </c>
      <c r="Q16" s="8">
        <f t="shared" ca="1" si="5"/>
        <v>0.27230531201650338</v>
      </c>
      <c r="R16" s="69">
        <f ca="1">OFFSET(Runs2!$B4,0,1*'Scenarios (2)'!R$1)</f>
        <v>12335</v>
      </c>
      <c r="S16" s="8">
        <f t="shared" ca="1" si="6"/>
        <v>0.27230531201650338</v>
      </c>
      <c r="T16" s="69">
        <f ca="1">OFFSET(Runs2!$B4,0,1*'Scenarios (2)'!T$1)</f>
        <v>12335</v>
      </c>
      <c r="U16" s="8">
        <f t="shared" ca="1" si="7"/>
        <v>0.27230531201650338</v>
      </c>
      <c r="V16" s="69">
        <f ca="1">OFFSET(Runs2!$B4,0,1*'Scenarios (2)'!V$1)</f>
        <v>10877</v>
      </c>
      <c r="W16" s="8">
        <f t="shared" ca="1" si="8"/>
        <v>0.12191851469829809</v>
      </c>
      <c r="X16" s="69">
        <f ca="1">OFFSET(Runs2!$B4,0,1*'Scenarios (2)'!X$1)</f>
        <v>10877</v>
      </c>
      <c r="Y16" s="8">
        <f t="shared" ca="1" si="9"/>
        <v>0.12191851469829809</v>
      </c>
      <c r="Z16" s="69">
        <f ca="1">OFFSET(Runs2!$B4,0,1*'Scenarios (2)'!Z$1)</f>
        <v>10877</v>
      </c>
      <c r="AA16" s="8">
        <f t="shared" ca="1" si="10"/>
        <v>0.12191851469829809</v>
      </c>
      <c r="AB16" s="69">
        <f ca="1">OFFSET(Runs2!$B4,0,1*'Scenarios (2)'!AB$1)</f>
        <v>10877</v>
      </c>
      <c r="AC16" s="8">
        <f t="shared" ca="1" si="11"/>
        <v>0.12191851469829809</v>
      </c>
      <c r="AD16" s="69">
        <f ca="1">OFFSET(Runs2!$B4,0,1*'Scenarios (2)'!AD$1)</f>
        <v>9695</v>
      </c>
      <c r="AE16" s="8">
        <f t="shared" ca="1" si="12"/>
        <v>0</v>
      </c>
      <c r="AF16" s="69">
        <f ca="1">OFFSET(Runs2!$B4,0,1*'Scenarios (2)'!AF$1)</f>
        <v>9695</v>
      </c>
      <c r="AG16" s="8">
        <f t="shared" ca="1" si="13"/>
        <v>0</v>
      </c>
      <c r="AH16" s="69">
        <f ca="1">OFFSET(Runs2!$B4,0,1*'Scenarios (2)'!AH$1)</f>
        <v>12335</v>
      </c>
      <c r="AI16" s="8">
        <f t="shared" ca="1" si="14"/>
        <v>0.27230531201650338</v>
      </c>
      <c r="AJ16" s="69">
        <f ca="1">OFFSET(Runs2!$B4,0,1*'Scenarios (2)'!AJ$1)</f>
        <v>12335</v>
      </c>
      <c r="AK16" s="8">
        <f t="shared" ca="1" si="15"/>
        <v>0.27230531201650338</v>
      </c>
      <c r="AL16" s="69">
        <f ca="1">OFFSET(Runs2!$B4,0,1*'Scenarios (2)'!AL$1)</f>
        <v>10877</v>
      </c>
      <c r="AM16" s="8">
        <f t="shared" ca="1" si="16"/>
        <v>0.12191851469829809</v>
      </c>
      <c r="AN16" s="69">
        <f ca="1">OFFSET(Runs2!$B4,0,1*'Scenarios (2)'!AN$1)</f>
        <v>10877</v>
      </c>
      <c r="AO16" s="8">
        <f t="shared" ca="1" si="17"/>
        <v>0.12191851469829809</v>
      </c>
      <c r="AP16" s="69">
        <f ca="1">OFFSET(Runs2!$B4,0,1*'Scenarios (2)'!AP$1)</f>
        <v>9695</v>
      </c>
      <c r="AQ16" s="8">
        <f t="shared" ca="1" si="18"/>
        <v>0</v>
      </c>
      <c r="AR16" s="69">
        <f ca="1">OFFSET(Runs2!$B4,0,1*'Scenarios (2)'!AR$1)</f>
        <v>9695</v>
      </c>
      <c r="AS16" s="8">
        <f t="shared" ca="1" si="19"/>
        <v>0</v>
      </c>
      <c r="AT16" s="69">
        <f ca="1">OFFSET(Runs2!$B4,0,1*'Scenarios (2)'!AT$1)</f>
        <v>12335</v>
      </c>
      <c r="AU16" s="8">
        <f t="shared" ca="1" si="20"/>
        <v>0.27230531201650338</v>
      </c>
      <c r="AV16" s="69">
        <f ca="1">OFFSET(Runs2!$B4,0,1*'Scenarios (2)'!AV$1)</f>
        <v>12335</v>
      </c>
      <c r="AW16" s="8">
        <f t="shared" ca="1" si="21"/>
        <v>0.27230531201650338</v>
      </c>
      <c r="AX16" s="69">
        <f ca="1">OFFSET(Runs2!$B4,0,1*'Scenarios (2)'!AX$1)</f>
        <v>10877</v>
      </c>
      <c r="AY16" s="8">
        <f t="shared" ca="1" si="22"/>
        <v>0.12191851469829809</v>
      </c>
      <c r="AZ16" s="69">
        <f ca="1">OFFSET(Runs2!$B4,0,1*'Scenarios (2)'!AZ$1)</f>
        <v>10877</v>
      </c>
      <c r="BA16" s="8">
        <f t="shared" ca="1" si="23"/>
        <v>0.12191851469829809</v>
      </c>
      <c r="BB16" s="69">
        <f ca="1">OFFSET(Runs2!$B4,0,1*'Scenarios (2)'!BB$1)</f>
        <v>9695</v>
      </c>
      <c r="BC16" s="8">
        <f t="shared" ca="1" si="24"/>
        <v>0</v>
      </c>
      <c r="BD16" s="69">
        <f ca="1">OFFSET(Runs2!$B4,0,1*'Scenarios (2)'!BD$1)</f>
        <v>12335</v>
      </c>
      <c r="BE16" s="8">
        <f t="shared" ca="1" si="25"/>
        <v>0.27230531201650338</v>
      </c>
      <c r="BF16" s="69">
        <f ca="1">OFFSET(Runs2!$B4,0,1*'Scenarios (2)'!BF$1)</f>
        <v>10877</v>
      </c>
      <c r="BG16" s="37">
        <f t="shared" ca="1" si="26"/>
        <v>0.12191851469829809</v>
      </c>
    </row>
    <row r="17" spans="2:59" x14ac:dyDescent="0.3">
      <c r="B17" s="162"/>
      <c r="C17" s="33" t="s">
        <v>71</v>
      </c>
      <c r="D17" s="237">
        <f ca="1">OFFSET(Runs2!$B5,0,1*'Scenarios (2)'!D$1)</f>
        <v>1447</v>
      </c>
      <c r="E17" s="238"/>
      <c r="F17" s="69">
        <f ca="1">OFFSET(Runs2!$B5,0,1*'Scenarios (2)'!F$1)</f>
        <v>1594</v>
      </c>
      <c r="G17" s="8">
        <f ca="1">(F17-$D17)/$D17</f>
        <v>0.10158949550794748</v>
      </c>
      <c r="H17" s="69">
        <f ca="1">OFFSET(Runs2!$B5,0,1*'Scenarios (2)'!H$1)</f>
        <v>1239</v>
      </c>
      <c r="I17" s="8">
        <f ca="1">(H17-$D17)/$D17</f>
        <v>-0.1437456807187284</v>
      </c>
      <c r="J17" s="69">
        <f ca="1">OFFSET(Runs2!$B5,0,1*'Scenarios (2)'!J$1)</f>
        <v>1651</v>
      </c>
      <c r="K17" s="8">
        <f ca="1">(J17-$D17)/$D17</f>
        <v>0.1409813407049067</v>
      </c>
      <c r="L17" s="69">
        <f ca="1">OFFSET(Runs2!$B5,0,1*'Scenarios (2)'!L$1)</f>
        <v>1682</v>
      </c>
      <c r="M17" s="8">
        <f ca="1">(L17-$D17)/$D17</f>
        <v>0.16240497581202487</v>
      </c>
      <c r="N17" s="69">
        <f ca="1">OFFSET(Runs2!$B5,0,1*'Scenarios (2)'!N$1)</f>
        <v>1809</v>
      </c>
      <c r="O17" s="8">
        <f ca="1">(N17-$D17)/$D17</f>
        <v>0.25017277125086385</v>
      </c>
      <c r="P17" s="69">
        <f ca="1">OFFSET(Runs2!$B5,0,1*'Scenarios (2)'!P$1)</f>
        <v>1324</v>
      </c>
      <c r="Q17" s="8">
        <f ca="1">(P17-$D17)/$D17</f>
        <v>-8.5003455425017277E-2</v>
      </c>
      <c r="R17" s="69">
        <f ca="1">OFFSET(Runs2!$B5,0,1*'Scenarios (2)'!R$1)</f>
        <v>1680</v>
      </c>
      <c r="S17" s="8">
        <f ca="1">(R17-$D17)/$D17</f>
        <v>0.16102280580511402</v>
      </c>
      <c r="T17" s="69">
        <f ca="1">OFFSET(Runs2!$B5,0,1*'Scenarios (2)'!T$1)</f>
        <v>1729</v>
      </c>
      <c r="U17" s="8">
        <f ca="1">(T17-$D17)/$D17</f>
        <v>0.19488597097442986</v>
      </c>
      <c r="V17" s="69">
        <f ca="1">OFFSET(Runs2!$B5,0,1*'Scenarios (2)'!V$1)</f>
        <v>1778</v>
      </c>
      <c r="W17" s="8">
        <f ca="1">(V17-$D17)/$D17</f>
        <v>0.22874913614374567</v>
      </c>
      <c r="X17" s="69">
        <f ca="1">OFFSET(Runs2!$B5,0,1*'Scenarios (2)'!X$1)</f>
        <v>1764</v>
      </c>
      <c r="Y17" s="8">
        <f ca="1">(X17-$D17)/$D17</f>
        <v>0.21907394609536973</v>
      </c>
      <c r="Z17" s="69">
        <f ca="1">OFFSET(Runs2!$B5,0,1*'Scenarios (2)'!Z$1)</f>
        <v>1782</v>
      </c>
      <c r="AA17" s="8">
        <f ca="1">(Z17-$D17)/$D17</f>
        <v>0.23151347615756737</v>
      </c>
      <c r="AB17" s="69">
        <f ca="1">OFFSET(Runs2!$B5,0,1*'Scenarios (2)'!AB$1)</f>
        <v>1780</v>
      </c>
      <c r="AC17" s="8">
        <f ca="1">(AB17-$D17)/$D17</f>
        <v>0.23013130615065652</v>
      </c>
      <c r="AD17" s="69">
        <f ca="1">OFFSET(Runs2!$B5,0,1*'Scenarios (2)'!AD$1)</f>
        <v>2471</v>
      </c>
      <c r="AE17" s="8">
        <f ca="1">(AD17-$D17)/$D17</f>
        <v>0.70767104353835519</v>
      </c>
      <c r="AF17" s="69">
        <f ca="1">OFFSET(Runs2!$B5,0,1*'Scenarios (2)'!AF$1)</f>
        <v>2646</v>
      </c>
      <c r="AG17" s="8">
        <f ca="1">(AF17-$D17)/$D17</f>
        <v>0.82861091914305463</v>
      </c>
      <c r="AH17" s="69">
        <f ca="1">OFFSET(Runs2!$B5,0,1*'Scenarios (2)'!AH$1)</f>
        <v>2383</v>
      </c>
      <c r="AI17" s="8">
        <f ca="1">(AH17-$D17)/$D17</f>
        <v>0.64685556323427784</v>
      </c>
      <c r="AJ17" s="69">
        <f ca="1">OFFSET(Runs2!$B5,0,1*'Scenarios (2)'!AJ$1)</f>
        <v>2700</v>
      </c>
      <c r="AK17" s="8">
        <f ca="1">(AJ17-$D17)/$D17</f>
        <v>0.86592950932964752</v>
      </c>
      <c r="AL17" s="69">
        <f ca="1">OFFSET(Runs2!$B5,0,1*'Scenarios (2)'!AL$1)</f>
        <v>2404</v>
      </c>
      <c r="AM17" s="8">
        <f ca="1">(AL17-$D17)/$D17</f>
        <v>0.66136834830684177</v>
      </c>
      <c r="AN17" s="69">
        <f ca="1">OFFSET(Runs2!$B5,0,1*'Scenarios (2)'!AN$1)</f>
        <v>1479</v>
      </c>
      <c r="AO17" s="8">
        <f ca="1">(AN17-$D17)/$D17</f>
        <v>2.21147201105736E-2</v>
      </c>
      <c r="AP17" s="69">
        <f ca="1">OFFSET(Runs2!$B5,0,1*'Scenarios (2)'!AP$1)</f>
        <v>2249</v>
      </c>
      <c r="AQ17" s="8">
        <f ca="1">(AP17-$D17)/$D17</f>
        <v>0.55425017277125088</v>
      </c>
      <c r="AR17" s="69">
        <f ca="1">OFFSET(Runs2!$B5,0,1*'Scenarios (2)'!AR$1)</f>
        <v>2246</v>
      </c>
      <c r="AS17" s="8">
        <f ca="1">(AR17-$D17)/$D17</f>
        <v>0.55217691776088462</v>
      </c>
      <c r="AT17" s="69">
        <f ca="1">OFFSET(Runs2!$B5,0,1*'Scenarios (2)'!AT$1)</f>
        <v>2402</v>
      </c>
      <c r="AU17" s="8">
        <f ca="1">(AT17-$D17)/$D17</f>
        <v>0.65998617829993089</v>
      </c>
      <c r="AV17" s="69">
        <f ca="1">OFFSET(Runs2!$B5,0,1*'Scenarios (2)'!AV$1)</f>
        <v>2306</v>
      </c>
      <c r="AW17" s="8">
        <f ca="1">(AV17-$D17)/$D17</f>
        <v>0.59364201796821015</v>
      </c>
      <c r="AX17" s="69">
        <f ca="1">OFFSET(Runs2!$B5,0,1*'Scenarios (2)'!AX$1)</f>
        <v>2193</v>
      </c>
      <c r="AY17" s="8">
        <f ca="1">(AX17-$D17)/$D17</f>
        <v>0.51554941257774711</v>
      </c>
      <c r="AZ17" s="69">
        <f ca="1">OFFSET(Runs2!$B5,0,1*'Scenarios (2)'!AZ$1)</f>
        <v>2272</v>
      </c>
      <c r="BA17" s="8">
        <f ca="1">(AZ17-$D17)/$D17</f>
        <v>0.57014512785072569</v>
      </c>
      <c r="BB17" s="69">
        <f ca="1">OFFSET(Runs2!$B5,0,1*'Scenarios (2)'!BB$1)</f>
        <v>1972</v>
      </c>
      <c r="BC17" s="8">
        <f ca="1">(BB17-$D17)/$D17</f>
        <v>0.36281962681409813</v>
      </c>
      <c r="BD17" s="69">
        <f ca="1">OFFSET(Runs2!$B5,0,1*'Scenarios (2)'!BD$1)</f>
        <v>2115</v>
      </c>
      <c r="BE17" s="8">
        <f ca="1">(BD17-$D17)/$D17</f>
        <v>0.46164478230822392</v>
      </c>
      <c r="BF17" s="69">
        <f ca="1">OFFSET(Runs2!$B5,0,1*'Scenarios (2)'!BF$1)</f>
        <v>1962</v>
      </c>
      <c r="BG17" s="37">
        <f t="shared" ca="1" si="26"/>
        <v>0.35590877677954386</v>
      </c>
    </row>
    <row r="18" spans="2:59" ht="16.2" thickBot="1" x14ac:dyDescent="0.35">
      <c r="B18" s="172"/>
      <c r="C18" s="33" t="s">
        <v>72</v>
      </c>
      <c r="D18" s="175">
        <f ca="1">D17/D16</f>
        <v>0.14925219185146982</v>
      </c>
      <c r="E18" s="176"/>
      <c r="F18" s="16">
        <f ca="1">F17/F16</f>
        <v>0.16441464672511605</v>
      </c>
      <c r="G18" s="15">
        <f ca="1">(F18-$D18)/$D18</f>
        <v>0.10158949550794763</v>
      </c>
      <c r="H18" s="16">
        <f ca="1">H17/H16</f>
        <v>0.12779783393501806</v>
      </c>
      <c r="I18" s="15">
        <f ca="1">(H18-$D18)/$D18</f>
        <v>-0.14374568071872826</v>
      </c>
      <c r="J18" s="16">
        <f ca="1">J17/J16</f>
        <v>0.17029396596183599</v>
      </c>
      <c r="K18" s="15">
        <f ca="1">(J18-$D18)/$D18</f>
        <v>0.14098134070490675</v>
      </c>
      <c r="L18" s="16">
        <f ca="1">L17/L16</f>
        <v>0.17349149045899948</v>
      </c>
      <c r="M18" s="15">
        <f ca="1">(L18-$D18)/$D18</f>
        <v>0.16240497581202493</v>
      </c>
      <c r="N18" s="16">
        <f ca="1">N17/N16</f>
        <v>0.14665585731657885</v>
      </c>
      <c r="O18" s="15">
        <f ca="1">(N18-$D18)/$D18</f>
        <v>-1.7395620812555607E-2</v>
      </c>
      <c r="P18" s="16">
        <f ca="1">P17/P16</f>
        <v>0.10733684637211188</v>
      </c>
      <c r="Q18" s="15">
        <f ca="1">(P18-$D18)/$D18</f>
        <v>-0.28083571141836572</v>
      </c>
      <c r="R18" s="16">
        <f ca="1">R17/R16</f>
        <v>0.13619781110660723</v>
      </c>
      <c r="S18" s="15">
        <f ca="1">(R18-$D18)/$D18</f>
        <v>-8.7465253159255602E-2</v>
      </c>
      <c r="T18" s="16">
        <f ca="1">T17/T16</f>
        <v>0.14017024726388325</v>
      </c>
      <c r="U18" s="15">
        <f ca="1">(T18-$D18)/$D18</f>
        <v>-6.0849656376400704E-2</v>
      </c>
      <c r="V18" s="16">
        <f ca="1">V17/V16</f>
        <v>0.16346419049370231</v>
      </c>
      <c r="W18" s="15">
        <f ca="1">(V18-$D18)/$D18</f>
        <v>9.5221373072870791E-2</v>
      </c>
      <c r="X18" s="16">
        <f ca="1">X17/X16</f>
        <v>0.16217707088351568</v>
      </c>
      <c r="Y18" s="15">
        <f ca="1">(X18-$D18)/$D18</f>
        <v>8.6597582733714359E-2</v>
      </c>
      <c r="Z18" s="16">
        <f ca="1">Z17/Z16</f>
        <v>0.16383193895375564</v>
      </c>
      <c r="AA18" s="15">
        <f ca="1">(Z18-$D18)/$D18</f>
        <v>9.7685313169772678E-2</v>
      </c>
      <c r="AB18" s="16">
        <f ca="1">AB17/AB16</f>
        <v>0.16364806472372898</v>
      </c>
      <c r="AC18" s="15">
        <f ca="1">(AB18-$D18)/$D18</f>
        <v>9.6453343121321727E-2</v>
      </c>
      <c r="AD18" s="16">
        <f ca="1">AD17/AD16</f>
        <v>0.2548736462093863</v>
      </c>
      <c r="AE18" s="15">
        <f ca="1">(AD18-$D18)/$D18</f>
        <v>0.70767104353835542</v>
      </c>
      <c r="AF18" s="16">
        <f ca="1">AF17/AF16</f>
        <v>0.27292418772563176</v>
      </c>
      <c r="AG18" s="15">
        <f ca="1">(AF18-$D18)/$D18</f>
        <v>0.82861091914305474</v>
      </c>
      <c r="AH18" s="16">
        <f ca="1">AH17/AH16</f>
        <v>0.19319010944466963</v>
      </c>
      <c r="AI18" s="15">
        <f ca="1">(AH18-$D18)/$D18</f>
        <v>0.29438708435803196</v>
      </c>
      <c r="AJ18" s="16">
        <f ca="1">AJ17/AJ16</f>
        <v>0.21888933927847587</v>
      </c>
      <c r="AK18" s="15">
        <f ca="1">(AJ18-$D18)/$D18</f>
        <v>0.46657370027976763</v>
      </c>
      <c r="AL18" s="16">
        <f ca="1">AL17/AL16</f>
        <v>0.22101682449204743</v>
      </c>
      <c r="AM18" s="15">
        <f ca="1">(AL18-$D18)/$D18</f>
        <v>0.4808279982380097</v>
      </c>
      <c r="AN18" s="16">
        <f ca="1">AN17/AN16</f>
        <v>0.13597499310471636</v>
      </c>
      <c r="AO18" s="15">
        <f ca="1">(AN18-$D18)/$D18</f>
        <v>-8.8958149170542331E-2</v>
      </c>
      <c r="AP18" s="16">
        <f ca="1">AP17/AP16</f>
        <v>0.23197524497163485</v>
      </c>
      <c r="AQ18" s="15">
        <f ca="1">(AP18-$D18)/$D18</f>
        <v>0.55425017277125088</v>
      </c>
      <c r="AR18" s="16">
        <f ca="1">AR17/AR16</f>
        <v>0.23166580711707066</v>
      </c>
      <c r="AS18" s="15">
        <f ca="1">(AR18-$D18)/$D18</f>
        <v>0.55217691776088473</v>
      </c>
      <c r="AT18" s="16">
        <f ca="1">AT17/AT16</f>
        <v>0.19473044183218485</v>
      </c>
      <c r="AU18" s="15">
        <f ca="1">(AT18-$D18)/$D18</f>
        <v>0.30470741780444527</v>
      </c>
      <c r="AV18" s="16">
        <f ca="1">AV17/AV16</f>
        <v>0.18694770976895014</v>
      </c>
      <c r="AW18" s="15">
        <f ca="1">(AV18-$D18)/$D18</f>
        <v>0.2525625751278312</v>
      </c>
      <c r="AX18" s="16">
        <f ca="1">AX17/AX16</f>
        <v>0.20161809322423463</v>
      </c>
      <c r="AY18" s="15">
        <f ca="1">(AX18-$D18)/$D18</f>
        <v>0.35085515812643736</v>
      </c>
      <c r="AZ18" s="16">
        <f ca="1">AZ17/AZ16</f>
        <v>0.20888112531028777</v>
      </c>
      <c r="BA18" s="15">
        <f ca="1">(AZ18-$D18)/$D18</f>
        <v>0.39951797504024883</v>
      </c>
      <c r="BB18" s="16">
        <f ca="1">BB17/BB16</f>
        <v>0.2034038164002063</v>
      </c>
      <c r="BC18" s="15">
        <f ca="1">(BB18-$D18)/$D18</f>
        <v>0.36281962681409829</v>
      </c>
      <c r="BD18" s="16">
        <f ca="1">BD17/BD16</f>
        <v>0.17146331576813945</v>
      </c>
      <c r="BE18" s="15">
        <f ca="1">(BD18-$D18)/$D18</f>
        <v>0.14881606521915139</v>
      </c>
      <c r="BF18" s="16">
        <f ca="1">BF17/BF16</f>
        <v>0.18038061965615518</v>
      </c>
      <c r="BG18" s="19">
        <f t="shared" ca="1" si="26"/>
        <v>0.20856261753035563</v>
      </c>
    </row>
    <row r="19" spans="2:59" ht="16.2" thickTop="1" x14ac:dyDescent="0.3">
      <c r="B19" s="239" t="s">
        <v>73</v>
      </c>
      <c r="C19" s="32" t="s">
        <v>78</v>
      </c>
      <c r="D19" s="235">
        <f ca="1">OFFSET(Runs2!$B6,0,1*'Scenarios (2)'!D$1)</f>
        <v>636</v>
      </c>
      <c r="E19" s="236"/>
      <c r="F19" s="70">
        <f ca="1">OFFSET(Runs2!$B6,0,1*'Scenarios (2)'!F$1)</f>
        <v>695</v>
      </c>
      <c r="G19" s="12">
        <f t="shared" ca="1" si="0"/>
        <v>9.276729559748427E-2</v>
      </c>
      <c r="H19" s="70">
        <f ca="1">OFFSET(Runs2!$B6,0,1*'Scenarios (2)'!H$1)</f>
        <v>554</v>
      </c>
      <c r="I19" s="12">
        <f t="shared" ref="I19:I30" ca="1" si="27">(H19-$D19)/$D19</f>
        <v>-0.12893081761006289</v>
      </c>
      <c r="J19" s="70">
        <f ca="1">OFFSET(Runs2!$B6,0,1*'Scenarios (2)'!J$1)</f>
        <v>726</v>
      </c>
      <c r="K19" s="12">
        <f t="shared" ref="K19:K30" ca="1" si="28">(J19-$D19)/$D19</f>
        <v>0.14150943396226415</v>
      </c>
      <c r="L19" s="70">
        <f ca="1">OFFSET(Runs2!$B6,0,1*'Scenarios (2)'!L$1)</f>
        <v>739</v>
      </c>
      <c r="M19" s="12">
        <f t="shared" ref="M19:M30" ca="1" si="29">(L19-$D19)/$D19</f>
        <v>0.16194968553459119</v>
      </c>
      <c r="N19" s="70">
        <f ca="1">OFFSET(Runs2!$B6,0,1*'Scenarios (2)'!N$1)</f>
        <v>767</v>
      </c>
      <c r="O19" s="12">
        <f t="shared" ref="O19:O30" ca="1" si="30">(N19-$D19)/$D19</f>
        <v>0.20597484276729561</v>
      </c>
      <c r="P19" s="70">
        <f ca="1">OFFSET(Runs2!$B6,0,1*'Scenarios (2)'!P$1)</f>
        <v>584</v>
      </c>
      <c r="Q19" s="12">
        <f t="shared" ref="Q19:Q30" ca="1" si="31">(P19-$D19)/$D19</f>
        <v>-8.1761006289308172E-2</v>
      </c>
      <c r="R19" s="70">
        <f ca="1">OFFSET(Runs2!$B6,0,1*'Scenarios (2)'!R$1)</f>
        <v>728</v>
      </c>
      <c r="S19" s="12">
        <f t="shared" ref="S19:S30" ca="1" si="32">(R19-$D19)/$D19</f>
        <v>0.14465408805031446</v>
      </c>
      <c r="T19" s="70">
        <f ca="1">OFFSET(Runs2!$B6,0,1*'Scenarios (2)'!T$1)</f>
        <v>748</v>
      </c>
      <c r="U19" s="12">
        <f t="shared" ref="U19:U30" ca="1" si="33">(T19-$D19)/$D19</f>
        <v>0.1761006289308176</v>
      </c>
      <c r="V19" s="70">
        <f ca="1">OFFSET(Runs2!$B6,0,1*'Scenarios (2)'!V$1)</f>
        <v>772</v>
      </c>
      <c r="W19" s="12">
        <f t="shared" ref="W19:W30" ca="1" si="34">(V19-$D19)/$D19</f>
        <v>0.21383647798742139</v>
      </c>
      <c r="X19" s="70">
        <f ca="1">OFFSET(Runs2!$B6,0,1*'Scenarios (2)'!X$1)</f>
        <v>763</v>
      </c>
      <c r="Y19" s="12">
        <f t="shared" ref="Y19:Y30" ca="1" si="35">(X19-$D19)/$D19</f>
        <v>0.19968553459119498</v>
      </c>
      <c r="Z19" s="70">
        <f ca="1">OFFSET(Runs2!$B6,0,1*'Scenarios (2)'!Z$1)</f>
        <v>772</v>
      </c>
      <c r="AA19" s="12">
        <f t="shared" ref="AA19:AA30" ca="1" si="36">(Z19-$D19)/$D19</f>
        <v>0.21383647798742139</v>
      </c>
      <c r="AB19" s="70">
        <f ca="1">OFFSET(Runs2!$B6,0,1*'Scenarios (2)'!AB$1)</f>
        <v>769</v>
      </c>
      <c r="AC19" s="12">
        <f t="shared" ref="AC19:AC30" ca="1" si="37">(AB19-$D19)/$D19</f>
        <v>0.20911949685534592</v>
      </c>
      <c r="AD19" s="70">
        <f ca="1">OFFSET(Runs2!$B6,0,1*'Scenarios (2)'!AD$1)</f>
        <v>1000</v>
      </c>
      <c r="AE19" s="12">
        <f t="shared" ref="AE19:AE30" ca="1" si="38">(AD19-$D19)/$D19</f>
        <v>0.57232704402515722</v>
      </c>
      <c r="AF19" s="70">
        <f ca="1">OFFSET(Runs2!$B6,0,1*'Scenarios (2)'!AF$1)</f>
        <v>1045</v>
      </c>
      <c r="AG19" s="12">
        <f t="shared" ref="AG19:AG30" ca="1" si="39">(AF19-$D19)/$D19</f>
        <v>0.64308176100628933</v>
      </c>
      <c r="AH19" s="70">
        <f ca="1">OFFSET(Runs2!$B6,0,1*'Scenarios (2)'!AH$1)</f>
        <v>948</v>
      </c>
      <c r="AI19" s="12">
        <f t="shared" ref="AI19:AI30" ca="1" si="40">(AH19-$D19)/$D19</f>
        <v>0.49056603773584906</v>
      </c>
      <c r="AJ19" s="70">
        <f ca="1">OFFSET(Runs2!$B6,0,1*'Scenarios (2)'!AJ$1)</f>
        <v>1091</v>
      </c>
      <c r="AK19" s="12">
        <f t="shared" ref="AK19:AK30" ca="1" si="41">(AJ19-$D19)/$D19</f>
        <v>0.71540880503144655</v>
      </c>
      <c r="AL19" s="70">
        <f ca="1">OFFSET(Runs2!$B6,0,1*'Scenarios (2)'!AL$1)</f>
        <v>1001</v>
      </c>
      <c r="AM19" s="12">
        <f t="shared" ref="AM19:AM30" ca="1" si="42">(AL19-$D19)/$D19</f>
        <v>0.57389937106918243</v>
      </c>
      <c r="AN19" s="70">
        <f ca="1">OFFSET(Runs2!$B6,0,1*'Scenarios (2)'!AN$1)</f>
        <v>639</v>
      </c>
      <c r="AO19" s="12">
        <f t="shared" ref="AO19:AO30" ca="1" si="43">(AN19-$D19)/$D19</f>
        <v>4.7169811320754715E-3</v>
      </c>
      <c r="AP19" s="70">
        <f ca="1">OFFSET(Runs2!$B6,0,1*'Scenarios (2)'!AP$1)</f>
        <v>994</v>
      </c>
      <c r="AQ19" s="12">
        <f t="shared" ref="AQ19:AQ30" ca="1" si="44">(AP19-$D19)/$D19</f>
        <v>0.56289308176100628</v>
      </c>
      <c r="AR19" s="70">
        <f ca="1">OFFSET(Runs2!$B6,0,1*'Scenarios (2)'!AR$1)</f>
        <v>996</v>
      </c>
      <c r="AS19" s="12">
        <f t="shared" ref="AS19:AS30" ca="1" si="45">(AR19-$D19)/$D19</f>
        <v>0.56603773584905659</v>
      </c>
      <c r="AT19" s="70">
        <f ca="1">OFFSET(Runs2!$B6,0,1*'Scenarios (2)'!AT$1)</f>
        <v>1056</v>
      </c>
      <c r="AU19" s="12">
        <f t="shared" ref="AU19:AU30" ca="1" si="46">(AT19-$D19)/$D19</f>
        <v>0.660377358490566</v>
      </c>
      <c r="AV19" s="70">
        <f ca="1">OFFSET(Runs2!$B6,0,1*'Scenarios (2)'!AV$1)</f>
        <v>1020</v>
      </c>
      <c r="AW19" s="12">
        <f t="shared" ref="AW19:AW30" ca="1" si="47">(AV19-$D19)/$D19</f>
        <v>0.60377358490566035</v>
      </c>
      <c r="AX19" s="70">
        <f ca="1">OFFSET(Runs2!$B6,0,1*'Scenarios (2)'!AX$1)</f>
        <v>970</v>
      </c>
      <c r="AY19" s="12">
        <f t="shared" ref="AY19:AY30" ca="1" si="48">(AX19-$D19)/$D19</f>
        <v>0.52515723270440251</v>
      </c>
      <c r="AZ19" s="70">
        <f ca="1">OFFSET(Runs2!$B6,0,1*'Scenarios (2)'!AZ$1)</f>
        <v>1003</v>
      </c>
      <c r="BA19" s="12">
        <f t="shared" ref="BA19:BA30" ca="1" si="49">(AZ19-$D19)/$D19</f>
        <v>0.57704402515723274</v>
      </c>
      <c r="BB19" s="70">
        <f ca="1">OFFSET(Runs2!$B6,0,1*'Scenarios (2)'!BB$1)</f>
        <v>836</v>
      </c>
      <c r="BC19" s="12">
        <f t="shared" ref="BC19:BC30" ca="1" si="50">(BB19-$D19)/$D19</f>
        <v>0.31446540880503143</v>
      </c>
      <c r="BD19" s="70">
        <f ca="1">OFFSET(Runs2!$B6,0,1*'Scenarios (2)'!BD$1)</f>
        <v>915</v>
      </c>
      <c r="BE19" s="12">
        <f t="shared" ref="BE19:BE30" ca="1" si="51">(BD19-$D19)/$D19</f>
        <v>0.43867924528301888</v>
      </c>
      <c r="BF19" s="70">
        <f ca="1">OFFSET(Runs2!$B6,0,1*'Scenarios (2)'!BF$1)</f>
        <v>777</v>
      </c>
      <c r="BG19" s="36">
        <f t="shared" ca="1" si="26"/>
        <v>0.22169811320754718</v>
      </c>
    </row>
    <row r="20" spans="2:59" x14ac:dyDescent="0.3">
      <c r="B20" s="240"/>
      <c r="C20" s="33" t="s">
        <v>79</v>
      </c>
      <c r="D20" s="237">
        <f ca="1">OFFSET(Runs2!$B7,0,1*'Scenarios (2)'!D$1)</f>
        <v>397</v>
      </c>
      <c r="E20" s="238"/>
      <c r="F20" s="69">
        <f ca="1">OFFSET(Runs2!$B7,0,1*'Scenarios (2)'!F$1)</f>
        <v>440</v>
      </c>
      <c r="G20" s="8">
        <f t="shared" ca="1" si="0"/>
        <v>0.10831234256926953</v>
      </c>
      <c r="H20" s="69">
        <f ca="1">OFFSET(Runs2!$B7,0,1*'Scenarios (2)'!H$1)</f>
        <v>322</v>
      </c>
      <c r="I20" s="8">
        <f t="shared" ca="1" si="27"/>
        <v>-0.18891687657430731</v>
      </c>
      <c r="J20" s="69">
        <f ca="1">OFFSET(Runs2!$B7,0,1*'Scenarios (2)'!J$1)</f>
        <v>451</v>
      </c>
      <c r="K20" s="8">
        <f t="shared" ca="1" si="28"/>
        <v>0.13602015113350127</v>
      </c>
      <c r="L20" s="69">
        <f ca="1">OFFSET(Runs2!$B7,0,1*'Scenarios (2)'!L$1)</f>
        <v>452</v>
      </c>
      <c r="M20" s="8">
        <f t="shared" ca="1" si="29"/>
        <v>0.1385390428211587</v>
      </c>
      <c r="N20" s="69">
        <f ca="1">OFFSET(Runs2!$B7,0,1*'Scenarios (2)'!N$1)</f>
        <v>501</v>
      </c>
      <c r="O20" s="8">
        <f t="shared" ca="1" si="30"/>
        <v>0.26196473551637278</v>
      </c>
      <c r="P20" s="69">
        <f ca="1">OFFSET(Runs2!$B7,0,1*'Scenarios (2)'!P$1)</f>
        <v>362</v>
      </c>
      <c r="Q20" s="8">
        <f t="shared" ca="1" si="31"/>
        <v>-8.8161209068010074E-2</v>
      </c>
      <c r="R20" s="69">
        <f ca="1">OFFSET(Runs2!$B7,0,1*'Scenarios (2)'!R$1)</f>
        <v>456</v>
      </c>
      <c r="S20" s="8">
        <f t="shared" ca="1" si="32"/>
        <v>0.1486146095717884</v>
      </c>
      <c r="T20" s="69">
        <f ca="1">OFFSET(Runs2!$B7,0,1*'Scenarios (2)'!T$1)</f>
        <v>478</v>
      </c>
      <c r="U20" s="8">
        <f t="shared" ca="1" si="33"/>
        <v>0.20403022670025189</v>
      </c>
      <c r="V20" s="69">
        <f ca="1">OFFSET(Runs2!$B7,0,1*'Scenarios (2)'!V$1)</f>
        <v>490</v>
      </c>
      <c r="W20" s="8">
        <f t="shared" ca="1" si="34"/>
        <v>0.23425692695214106</v>
      </c>
      <c r="X20" s="69">
        <f ca="1">OFFSET(Runs2!$B7,0,1*'Scenarios (2)'!X$1)</f>
        <v>486</v>
      </c>
      <c r="Y20" s="8">
        <f t="shared" ca="1" si="35"/>
        <v>0.22418136020151133</v>
      </c>
      <c r="Z20" s="69">
        <f ca="1">OFFSET(Runs2!$B7,0,1*'Scenarios (2)'!Z$1)</f>
        <v>489</v>
      </c>
      <c r="AA20" s="8">
        <f t="shared" ca="1" si="36"/>
        <v>0.23173803526448364</v>
      </c>
      <c r="AB20" s="69">
        <f ca="1">OFFSET(Runs2!$B7,0,1*'Scenarios (2)'!AB$1)</f>
        <v>484</v>
      </c>
      <c r="AC20" s="8">
        <f t="shared" ca="1" si="37"/>
        <v>0.21914357682619648</v>
      </c>
      <c r="AD20" s="69">
        <f ca="1">OFFSET(Runs2!$B7,0,1*'Scenarios (2)'!AD$1)</f>
        <v>719</v>
      </c>
      <c r="AE20" s="8">
        <f t="shared" ca="1" si="38"/>
        <v>0.81108312342569266</v>
      </c>
      <c r="AF20" s="69">
        <f ca="1">OFFSET(Runs2!$B7,0,1*'Scenarios (2)'!AF$1)</f>
        <v>782</v>
      </c>
      <c r="AG20" s="8">
        <f t="shared" ca="1" si="39"/>
        <v>0.96977329974811088</v>
      </c>
      <c r="AH20" s="69">
        <f ca="1">OFFSET(Runs2!$B7,0,1*'Scenarios (2)'!AH$1)</f>
        <v>704</v>
      </c>
      <c r="AI20" s="8">
        <f t="shared" ca="1" si="40"/>
        <v>0.77329974811083124</v>
      </c>
      <c r="AJ20" s="69">
        <f ca="1">OFFSET(Runs2!$B7,0,1*'Scenarios (2)'!AJ$1)</f>
        <v>791</v>
      </c>
      <c r="AK20" s="8">
        <f t="shared" ca="1" si="41"/>
        <v>0.99244332493702769</v>
      </c>
      <c r="AL20" s="69">
        <f ca="1">OFFSET(Runs2!$B7,0,1*'Scenarios (2)'!AL$1)</f>
        <v>689</v>
      </c>
      <c r="AM20" s="8">
        <f t="shared" ca="1" si="42"/>
        <v>0.73551637279596982</v>
      </c>
      <c r="AN20" s="69">
        <f ca="1">OFFSET(Runs2!$B7,0,1*'Scenarios (2)'!AN$1)</f>
        <v>406</v>
      </c>
      <c r="AO20" s="8">
        <f t="shared" ca="1" si="43"/>
        <v>2.2670025188916875E-2</v>
      </c>
      <c r="AP20" s="69">
        <f ca="1">OFFSET(Runs2!$B7,0,1*'Scenarios (2)'!AP$1)</f>
        <v>611</v>
      </c>
      <c r="AQ20" s="8">
        <f t="shared" ca="1" si="44"/>
        <v>0.53904282115869018</v>
      </c>
      <c r="AR20" s="69">
        <f ca="1">OFFSET(Runs2!$B7,0,1*'Scenarios (2)'!AR$1)</f>
        <v>610</v>
      </c>
      <c r="AS20" s="8">
        <f t="shared" ca="1" si="45"/>
        <v>0.53652392947103278</v>
      </c>
      <c r="AT20" s="69">
        <f ca="1">OFFSET(Runs2!$B7,0,1*'Scenarios (2)'!AT$1)</f>
        <v>648</v>
      </c>
      <c r="AU20" s="8">
        <f t="shared" ca="1" si="46"/>
        <v>0.63224181360201515</v>
      </c>
      <c r="AV20" s="69">
        <f ca="1">OFFSET(Runs2!$B7,0,1*'Scenarios (2)'!AV$1)</f>
        <v>620</v>
      </c>
      <c r="AW20" s="8">
        <f t="shared" ca="1" si="47"/>
        <v>0.5617128463476071</v>
      </c>
      <c r="AX20" s="69">
        <f ca="1">OFFSET(Runs2!$B7,0,1*'Scenarios (2)'!AX$1)</f>
        <v>584</v>
      </c>
      <c r="AY20" s="8">
        <f t="shared" ca="1" si="48"/>
        <v>0.47103274559193953</v>
      </c>
      <c r="AZ20" s="69">
        <f ca="1">OFFSET(Runs2!$B7,0,1*'Scenarios (2)'!AZ$1)</f>
        <v>615</v>
      </c>
      <c r="BA20" s="8">
        <f t="shared" ca="1" si="49"/>
        <v>0.54911838790931988</v>
      </c>
      <c r="BB20" s="69">
        <f ca="1">OFFSET(Runs2!$B7,0,1*'Scenarios (2)'!BB$1)</f>
        <v>551</v>
      </c>
      <c r="BC20" s="8">
        <f t="shared" ca="1" si="50"/>
        <v>0.38790931989924432</v>
      </c>
      <c r="BD20" s="69">
        <f ca="1">OFFSET(Runs2!$B7,0,1*'Scenarios (2)'!BD$1)</f>
        <v>576</v>
      </c>
      <c r="BE20" s="8">
        <f t="shared" ca="1" si="51"/>
        <v>0.45088161209068012</v>
      </c>
      <c r="BF20" s="69">
        <f ca="1">OFFSET(Runs2!$B7,0,1*'Scenarios (2)'!BF$1)</f>
        <v>577</v>
      </c>
      <c r="BG20" s="37">
        <f t="shared" ca="1" si="26"/>
        <v>0.45340050377833752</v>
      </c>
    </row>
    <row r="21" spans="2:59" x14ac:dyDescent="0.3">
      <c r="B21" s="240"/>
      <c r="C21" s="33" t="s">
        <v>80</v>
      </c>
      <c r="D21" s="237">
        <f ca="1">OFFSET(Runs2!$B8,0,1*'Scenarios (2)'!D$1)</f>
        <v>411</v>
      </c>
      <c r="E21" s="238"/>
      <c r="F21" s="69">
        <f ca="1">OFFSET(Runs2!$B8,0,1*'Scenarios (2)'!F$1)</f>
        <v>459</v>
      </c>
      <c r="G21" s="8">
        <f t="shared" ca="1" si="0"/>
        <v>0.11678832116788321</v>
      </c>
      <c r="H21" s="69">
        <f ca="1">OFFSET(Runs2!$B8,0,1*'Scenarios (2)'!H$1)</f>
        <v>362</v>
      </c>
      <c r="I21" s="8">
        <f t="shared" ca="1" si="27"/>
        <v>-0.11922141119221411</v>
      </c>
      <c r="J21" s="69">
        <f ca="1">OFFSET(Runs2!$B8,0,1*'Scenarios (2)'!J$1)</f>
        <v>474</v>
      </c>
      <c r="K21" s="8">
        <f t="shared" ca="1" si="28"/>
        <v>0.15328467153284672</v>
      </c>
      <c r="L21" s="69">
        <f ca="1">OFFSET(Runs2!$B8,0,1*'Scenarios (2)'!L$1)</f>
        <v>491</v>
      </c>
      <c r="M21" s="8">
        <f t="shared" ca="1" si="29"/>
        <v>0.19464720194647203</v>
      </c>
      <c r="N21" s="69">
        <f ca="1">OFFSET(Runs2!$B8,0,1*'Scenarios (2)'!N$1)</f>
        <v>540</v>
      </c>
      <c r="O21" s="8">
        <f t="shared" ca="1" si="30"/>
        <v>0.31386861313868614</v>
      </c>
      <c r="P21" s="69">
        <f ca="1">OFFSET(Runs2!$B8,0,1*'Scenarios (2)'!P$1)</f>
        <v>378</v>
      </c>
      <c r="Q21" s="8">
        <f t="shared" ca="1" si="31"/>
        <v>-8.0291970802919707E-2</v>
      </c>
      <c r="R21" s="69">
        <f ca="1">OFFSET(Runs2!$B8,0,1*'Scenarios (2)'!R$1)</f>
        <v>493</v>
      </c>
      <c r="S21" s="8">
        <f t="shared" ca="1" si="32"/>
        <v>0.19951338199513383</v>
      </c>
      <c r="T21" s="69">
        <f ca="1">OFFSET(Runs2!$B8,0,1*'Scenarios (2)'!T$1)</f>
        <v>502</v>
      </c>
      <c r="U21" s="8">
        <f t="shared" ca="1" si="33"/>
        <v>0.22141119221411193</v>
      </c>
      <c r="V21" s="69">
        <f ca="1">OFFSET(Runs2!$B8,0,1*'Scenarios (2)'!V$1)</f>
        <v>516</v>
      </c>
      <c r="W21" s="8">
        <f t="shared" ca="1" si="34"/>
        <v>0.25547445255474455</v>
      </c>
      <c r="X21" s="69">
        <f ca="1">OFFSET(Runs2!$B8,0,1*'Scenarios (2)'!X$1)</f>
        <v>509</v>
      </c>
      <c r="Y21" s="8">
        <f t="shared" ca="1" si="35"/>
        <v>0.23844282238442821</v>
      </c>
      <c r="Z21" s="69">
        <f ca="1">OFFSET(Runs2!$B8,0,1*'Scenarios (2)'!Z$1)</f>
        <v>515</v>
      </c>
      <c r="AA21" s="8">
        <f t="shared" ca="1" si="36"/>
        <v>0.25304136253041365</v>
      </c>
      <c r="AB21" s="69">
        <f ca="1">OFFSET(Runs2!$B8,0,1*'Scenarios (2)'!AB$1)</f>
        <v>524</v>
      </c>
      <c r="AC21" s="8">
        <f t="shared" ca="1" si="37"/>
        <v>0.27493917274939172</v>
      </c>
      <c r="AD21" s="69">
        <f ca="1">OFFSET(Runs2!$B8,0,1*'Scenarios (2)'!AD$1)</f>
        <v>748</v>
      </c>
      <c r="AE21" s="8">
        <f t="shared" ca="1" si="38"/>
        <v>0.81995133819951338</v>
      </c>
      <c r="AF21" s="69">
        <f ca="1">OFFSET(Runs2!$B8,0,1*'Scenarios (2)'!AF$1)</f>
        <v>816</v>
      </c>
      <c r="AG21" s="8">
        <f t="shared" ca="1" si="39"/>
        <v>0.98540145985401462</v>
      </c>
      <c r="AH21" s="69">
        <f ca="1">OFFSET(Runs2!$B8,0,1*'Scenarios (2)'!AH$1)</f>
        <v>731</v>
      </c>
      <c r="AI21" s="8">
        <f t="shared" ca="1" si="40"/>
        <v>0.77858880778588813</v>
      </c>
      <c r="AJ21" s="69">
        <f ca="1">OFFSET(Runs2!$B8,0,1*'Scenarios (2)'!AJ$1)</f>
        <v>816</v>
      </c>
      <c r="AK21" s="8">
        <f t="shared" ca="1" si="41"/>
        <v>0.98540145985401462</v>
      </c>
      <c r="AL21" s="69">
        <f ca="1">OFFSET(Runs2!$B8,0,1*'Scenarios (2)'!AL$1)</f>
        <v>714</v>
      </c>
      <c r="AM21" s="8">
        <f t="shared" ca="1" si="42"/>
        <v>0.73722627737226276</v>
      </c>
      <c r="AN21" s="69">
        <f ca="1">OFFSET(Runs2!$B8,0,1*'Scenarios (2)'!AN$1)</f>
        <v>434</v>
      </c>
      <c r="AO21" s="8">
        <f t="shared" ca="1" si="43"/>
        <v>5.5961070559610707E-2</v>
      </c>
      <c r="AP21" s="69">
        <f ca="1">OFFSET(Runs2!$B8,0,1*'Scenarios (2)'!AP$1)</f>
        <v>644</v>
      </c>
      <c r="AQ21" s="8">
        <f t="shared" ca="1" si="44"/>
        <v>0.56690997566909973</v>
      </c>
      <c r="AR21" s="69">
        <f ca="1">OFFSET(Runs2!$B8,0,1*'Scenarios (2)'!AR$1)</f>
        <v>640</v>
      </c>
      <c r="AS21" s="8">
        <f t="shared" ca="1" si="45"/>
        <v>0.55717761557177614</v>
      </c>
      <c r="AT21" s="69">
        <f ca="1">OFFSET(Runs2!$B8,0,1*'Scenarios (2)'!AT$1)</f>
        <v>698</v>
      </c>
      <c r="AU21" s="8">
        <f t="shared" ca="1" si="46"/>
        <v>0.69829683698296841</v>
      </c>
      <c r="AV21" s="69">
        <f ca="1">OFFSET(Runs2!$B8,0,1*'Scenarios (2)'!AV$1)</f>
        <v>666</v>
      </c>
      <c r="AW21" s="8">
        <f t="shared" ca="1" si="47"/>
        <v>0.62043795620437958</v>
      </c>
      <c r="AX21" s="69">
        <f ca="1">OFFSET(Runs2!$B8,0,1*'Scenarios (2)'!AX$1)</f>
        <v>639</v>
      </c>
      <c r="AY21" s="8">
        <f t="shared" ca="1" si="48"/>
        <v>0.55474452554744524</v>
      </c>
      <c r="AZ21" s="69">
        <f ca="1">OFFSET(Runs2!$B8,0,1*'Scenarios (2)'!AZ$1)</f>
        <v>654</v>
      </c>
      <c r="BA21" s="8">
        <f t="shared" ca="1" si="49"/>
        <v>0.59124087591240881</v>
      </c>
      <c r="BB21" s="69">
        <f ca="1">OFFSET(Runs2!$B8,0,1*'Scenarios (2)'!BB$1)</f>
        <v>577</v>
      </c>
      <c r="BC21" s="8">
        <f t="shared" ca="1" si="50"/>
        <v>0.40389294403892945</v>
      </c>
      <c r="BD21" s="69">
        <f ca="1">OFFSET(Runs2!$B8,0,1*'Scenarios (2)'!BD$1)</f>
        <v>611</v>
      </c>
      <c r="BE21" s="8">
        <f t="shared" ca="1" si="51"/>
        <v>0.48661800486618007</v>
      </c>
      <c r="BF21" s="69">
        <f ca="1">OFFSET(Runs2!$B8,0,1*'Scenarios (2)'!BF$1)</f>
        <v>595</v>
      </c>
      <c r="BG21" s="37">
        <f t="shared" ca="1" si="26"/>
        <v>0.44768856447688565</v>
      </c>
    </row>
    <row r="22" spans="2:59" ht="16.2" thickBot="1" x14ac:dyDescent="0.35">
      <c r="B22" s="241"/>
      <c r="C22" s="34" t="s">
        <v>81</v>
      </c>
      <c r="D22" s="227">
        <f ca="1">OFFSET(Runs2!$B9,0,1*'Scenarios (2)'!D$1)</f>
        <v>223</v>
      </c>
      <c r="E22" s="228"/>
      <c r="F22" s="71">
        <f ca="1">OFFSET(Runs2!$B9,0,1*'Scenarios (2)'!F$1)</f>
        <v>307</v>
      </c>
      <c r="G22" s="65">
        <f t="shared" ca="1" si="0"/>
        <v>0.37668161434977576</v>
      </c>
      <c r="H22" s="71">
        <f ca="1">OFFSET(Runs2!$B9,0,1*'Scenarios (2)'!H$1)</f>
        <v>29</v>
      </c>
      <c r="I22" s="65">
        <f t="shared" ca="1" si="27"/>
        <v>-0.8699551569506726</v>
      </c>
      <c r="J22" s="71">
        <f ca="1">OFFSET(Runs2!$B9,0,1*'Scenarios (2)'!J$1)</f>
        <v>4</v>
      </c>
      <c r="K22" s="65">
        <f t="shared" ca="1" si="28"/>
        <v>-0.98206278026905824</v>
      </c>
      <c r="L22" s="71">
        <f ca="1">OFFSET(Runs2!$B9,0,1*'Scenarios (2)'!L$1)</f>
        <v>0</v>
      </c>
      <c r="M22" s="65">
        <f t="shared" ca="1" si="29"/>
        <v>-1</v>
      </c>
      <c r="N22" s="71">
        <f ca="1">OFFSET(Runs2!$B9,0,1*'Scenarios (2)'!N$1)</f>
        <v>33</v>
      </c>
      <c r="O22" s="65">
        <f t="shared" ca="1" si="30"/>
        <v>-0.85201793721973096</v>
      </c>
      <c r="P22" s="71">
        <f ca="1">OFFSET(Runs2!$B9,0,1*'Scenarios (2)'!P$1)</f>
        <v>0</v>
      </c>
      <c r="Q22" s="65">
        <f t="shared" ca="1" si="31"/>
        <v>-1</v>
      </c>
      <c r="R22" s="71">
        <f ca="1">OFFSET(Runs2!$B9,0,1*'Scenarios (2)'!R$1)</f>
        <v>206</v>
      </c>
      <c r="S22" s="65">
        <f t="shared" ca="1" si="32"/>
        <v>-7.623318385650224E-2</v>
      </c>
      <c r="T22" s="71">
        <f ca="1">OFFSET(Runs2!$B9,0,1*'Scenarios (2)'!T$1)</f>
        <v>338</v>
      </c>
      <c r="U22" s="65">
        <f t="shared" ca="1" si="33"/>
        <v>0.51569506726457404</v>
      </c>
      <c r="V22" s="71">
        <f ca="1">OFFSET(Runs2!$B9,0,1*'Scenarios (2)'!V$1)</f>
        <v>0</v>
      </c>
      <c r="W22" s="65">
        <f t="shared" ca="1" si="34"/>
        <v>-1</v>
      </c>
      <c r="X22" s="71">
        <f ca="1">OFFSET(Runs2!$B9,0,1*'Scenarios (2)'!X$1)</f>
        <v>387</v>
      </c>
      <c r="Y22" s="65">
        <f t="shared" ca="1" si="35"/>
        <v>0.73542600896860988</v>
      </c>
      <c r="Z22" s="71">
        <f ca="1">OFFSET(Runs2!$B9,0,1*'Scenarios (2)'!Z$1)</f>
        <v>362</v>
      </c>
      <c r="AA22" s="65">
        <f t="shared" ca="1" si="36"/>
        <v>0.62331838565022424</v>
      </c>
      <c r="AB22" s="71">
        <f ca="1">OFFSET(Runs2!$B9,0,1*'Scenarios (2)'!AB$1)</f>
        <v>14</v>
      </c>
      <c r="AC22" s="65">
        <f t="shared" ca="1" si="37"/>
        <v>-0.93721973094170408</v>
      </c>
      <c r="AD22" s="71">
        <f ca="1">OFFSET(Runs2!$B9,0,1*'Scenarios (2)'!AD$1)</f>
        <v>309</v>
      </c>
      <c r="AE22" s="65">
        <f t="shared" ca="1" si="38"/>
        <v>0.38565022421524664</v>
      </c>
      <c r="AF22" s="71">
        <f ca="1">OFFSET(Runs2!$B9,0,1*'Scenarios (2)'!AF$1)</f>
        <v>78</v>
      </c>
      <c r="AG22" s="65">
        <f t="shared" ca="1" si="39"/>
        <v>-0.65022421524663676</v>
      </c>
      <c r="AH22" s="71">
        <f ca="1">OFFSET(Runs2!$B9,0,1*'Scenarios (2)'!AH$1)</f>
        <v>1069</v>
      </c>
      <c r="AI22" s="65">
        <f t="shared" ca="1" si="40"/>
        <v>3.7937219730941703</v>
      </c>
      <c r="AJ22" s="71">
        <f ca="1">OFFSET(Runs2!$B9,0,1*'Scenarios (2)'!AJ$1)</f>
        <v>52</v>
      </c>
      <c r="AK22" s="65">
        <f t="shared" ca="1" si="41"/>
        <v>-0.76681614349775784</v>
      </c>
      <c r="AL22" s="71">
        <f ca="1">OFFSET(Runs2!$B9,0,1*'Scenarios (2)'!AL$1)</f>
        <v>9</v>
      </c>
      <c r="AM22" s="65">
        <f t="shared" ca="1" si="42"/>
        <v>-0.95964125560538116</v>
      </c>
      <c r="AN22" s="71">
        <f ca="1">OFFSET(Runs2!$B9,0,1*'Scenarios (2)'!AN$1)</f>
        <v>0</v>
      </c>
      <c r="AO22" s="65">
        <f t="shared" ca="1" si="43"/>
        <v>-1</v>
      </c>
      <c r="AP22" s="71">
        <f ca="1">OFFSET(Runs2!$B9,0,1*'Scenarios (2)'!AP$1)</f>
        <v>92</v>
      </c>
      <c r="AQ22" s="65">
        <f t="shared" ca="1" si="44"/>
        <v>-0.58744394618834084</v>
      </c>
      <c r="AR22" s="71">
        <f ca="1">OFFSET(Runs2!$B9,0,1*'Scenarios (2)'!AR$1)</f>
        <v>9</v>
      </c>
      <c r="AS22" s="65">
        <f t="shared" ca="1" si="45"/>
        <v>-0.95964125560538116</v>
      </c>
      <c r="AT22" s="71">
        <f ca="1">OFFSET(Runs2!$B9,0,1*'Scenarios (2)'!AT$1)</f>
        <v>134</v>
      </c>
      <c r="AU22" s="65">
        <f t="shared" ca="1" si="46"/>
        <v>-0.3991031390134529</v>
      </c>
      <c r="AV22" s="71">
        <f ca="1">OFFSET(Runs2!$B9,0,1*'Scenarios (2)'!AV$1)</f>
        <v>58</v>
      </c>
      <c r="AW22" s="65">
        <f t="shared" ca="1" si="47"/>
        <v>-0.73991031390134532</v>
      </c>
      <c r="AX22" s="71">
        <f ca="1">OFFSET(Runs2!$B9,0,1*'Scenarios (2)'!AX$1)</f>
        <v>360</v>
      </c>
      <c r="AY22" s="65">
        <f t="shared" ca="1" si="48"/>
        <v>0.61434977578475336</v>
      </c>
      <c r="AZ22" s="71">
        <f ca="1">OFFSET(Runs2!$B9,0,1*'Scenarios (2)'!AZ$1)</f>
        <v>61</v>
      </c>
      <c r="BA22" s="65">
        <f t="shared" ca="1" si="49"/>
        <v>-0.726457399103139</v>
      </c>
      <c r="BB22" s="71">
        <f ca="1">OFFSET(Runs2!$B9,0,1*'Scenarios (2)'!BB$1)</f>
        <v>719</v>
      </c>
      <c r="BC22" s="65">
        <f t="shared" ca="1" si="50"/>
        <v>2.2242152466367715</v>
      </c>
      <c r="BD22" s="71">
        <f ca="1">OFFSET(Runs2!$B9,0,1*'Scenarios (2)'!BD$1)</f>
        <v>1520</v>
      </c>
      <c r="BE22" s="65">
        <f t="shared" ca="1" si="51"/>
        <v>5.8161434977578477</v>
      </c>
      <c r="BF22" s="71">
        <f ca="1">OFFSET(Runs2!$B9,0,1*'Scenarios (2)'!BF$1)</f>
        <v>1435</v>
      </c>
      <c r="BG22" s="53">
        <f t="shared" ca="1" si="26"/>
        <v>5.434977578475336</v>
      </c>
    </row>
    <row r="23" spans="2:59" ht="16.2" thickTop="1" x14ac:dyDescent="0.3">
      <c r="B23" s="239" t="s">
        <v>74</v>
      </c>
      <c r="C23" s="33" t="s">
        <v>75</v>
      </c>
      <c r="D23" s="168">
        <f ca="1">OFFSET(Runs2!$B10,0,1*'Scenarios (2)'!D$1)/D$16</f>
        <v>0.56162970603403817</v>
      </c>
      <c r="E23" s="169"/>
      <c r="F23" s="16">
        <f ca="1">OFFSET(Runs2!$B10,0,1*'Scenarios (2)'!F$1)/F$16</f>
        <v>0.56162970603403817</v>
      </c>
      <c r="G23" s="8">
        <f t="shared" ca="1" si="0"/>
        <v>0</v>
      </c>
      <c r="H23" s="16">
        <f ca="1">OFFSET(Runs2!$B10,0,1*'Scenarios (2)'!H$1)/H$16</f>
        <v>0.56162970603403817</v>
      </c>
      <c r="I23" s="8">
        <f t="shared" ca="1" si="27"/>
        <v>0</v>
      </c>
      <c r="J23" s="16">
        <f ca="1">OFFSET(Runs2!$B10,0,1*'Scenarios (2)'!J$1)/J$16</f>
        <v>0.56162970603403817</v>
      </c>
      <c r="K23" s="8">
        <f t="shared" ca="1" si="28"/>
        <v>0</v>
      </c>
      <c r="L23" s="16">
        <f ca="1">OFFSET(Runs2!$B10,0,1*'Scenarios (2)'!L$1)/L$16</f>
        <v>0.56162970603403817</v>
      </c>
      <c r="M23" s="8">
        <f t="shared" ca="1" si="29"/>
        <v>0</v>
      </c>
      <c r="N23" s="16">
        <f ca="1">OFFSET(Runs2!$B10,0,1*'Scenarios (2)'!N$1)/N$16</f>
        <v>0.60364815565464125</v>
      </c>
      <c r="O23" s="8">
        <f t="shared" ca="1" si="30"/>
        <v>7.481521929692321E-2</v>
      </c>
      <c r="P23" s="16">
        <f ca="1">OFFSET(Runs2!$B10,0,1*'Scenarios (2)'!P$1)/P$16</f>
        <v>0.60364815565464125</v>
      </c>
      <c r="Q23" s="8">
        <f t="shared" ca="1" si="31"/>
        <v>7.481521929692321E-2</v>
      </c>
      <c r="R23" s="16">
        <f ca="1">OFFSET(Runs2!$B10,0,1*'Scenarios (2)'!R$1)/R$16</f>
        <v>0.60364815565464125</v>
      </c>
      <c r="S23" s="8">
        <f t="shared" ca="1" si="32"/>
        <v>7.481521929692321E-2</v>
      </c>
      <c r="T23" s="16">
        <f ca="1">OFFSET(Runs2!$B10,0,1*'Scenarios (2)'!T$1)/T$16</f>
        <v>0.60364815565464125</v>
      </c>
      <c r="U23" s="8">
        <f t="shared" ca="1" si="33"/>
        <v>7.481521929692321E-2</v>
      </c>
      <c r="V23" s="16">
        <f ca="1">OFFSET(Runs2!$B10,0,1*'Scenarios (2)'!V$1)/V$16</f>
        <v>0.57672152247862463</v>
      </c>
      <c r="W23" s="8">
        <f t="shared" ca="1" si="34"/>
        <v>2.6871471153400498E-2</v>
      </c>
      <c r="X23" s="16">
        <f ca="1">OFFSET(Runs2!$B10,0,1*'Scenarios (2)'!X$1)/X$16</f>
        <v>0.57672152247862463</v>
      </c>
      <c r="Y23" s="8">
        <f t="shared" ca="1" si="35"/>
        <v>2.6871471153400498E-2</v>
      </c>
      <c r="Z23" s="16">
        <f ca="1">OFFSET(Runs2!$B10,0,1*'Scenarios (2)'!Z$1)/Z$16</f>
        <v>0.57672152247862463</v>
      </c>
      <c r="AA23" s="8">
        <f t="shared" ca="1" si="36"/>
        <v>2.6871471153400498E-2</v>
      </c>
      <c r="AB23" s="16">
        <f ca="1">OFFSET(Runs2!$B10,0,1*'Scenarios (2)'!AB$1)/AB$16</f>
        <v>0.57672152247862463</v>
      </c>
      <c r="AC23" s="8">
        <f t="shared" ca="1" si="37"/>
        <v>2.6871471153400498E-2</v>
      </c>
      <c r="AD23" s="16">
        <f ca="1">OFFSET(Runs2!$B10,0,1*'Scenarios (2)'!AD$1)/AD$16</f>
        <v>0.56162970603403817</v>
      </c>
      <c r="AE23" s="8">
        <f t="shared" ca="1" si="38"/>
        <v>0</v>
      </c>
      <c r="AF23" s="16">
        <f ca="1">OFFSET(Runs2!$B10,0,1*'Scenarios (2)'!AF$1)/AF$16</f>
        <v>0.56162970603403817</v>
      </c>
      <c r="AG23" s="8">
        <f t="shared" ca="1" si="39"/>
        <v>0</v>
      </c>
      <c r="AH23" s="16">
        <f ca="1">OFFSET(Runs2!$B10,0,1*'Scenarios (2)'!AH$1)/AH$16</f>
        <v>0.60364815565464125</v>
      </c>
      <c r="AI23" s="8">
        <f t="shared" ca="1" si="40"/>
        <v>7.481521929692321E-2</v>
      </c>
      <c r="AJ23" s="16">
        <f ca="1">OFFSET(Runs2!$B10,0,1*'Scenarios (2)'!AJ$1)/AJ$16</f>
        <v>0.60364815565464125</v>
      </c>
      <c r="AK23" s="8">
        <f t="shared" ca="1" si="41"/>
        <v>7.481521929692321E-2</v>
      </c>
      <c r="AL23" s="16">
        <f ca="1">OFFSET(Runs2!$B10,0,1*'Scenarios (2)'!AL$1)/AL$16</f>
        <v>0.57672152247862463</v>
      </c>
      <c r="AM23" s="8">
        <f t="shared" ca="1" si="42"/>
        <v>2.6871471153400498E-2</v>
      </c>
      <c r="AN23" s="16">
        <f ca="1">OFFSET(Runs2!$B10,0,1*'Scenarios (2)'!AN$1)/AN$16</f>
        <v>0.57672152247862463</v>
      </c>
      <c r="AO23" s="8">
        <f t="shared" ca="1" si="43"/>
        <v>2.6871471153400498E-2</v>
      </c>
      <c r="AP23" s="16">
        <f ca="1">OFFSET(Runs2!$B10,0,1*'Scenarios (2)'!AP$1)/AP$16</f>
        <v>0.46869520371325424</v>
      </c>
      <c r="AQ23" s="8">
        <f t="shared" ca="1" si="44"/>
        <v>-0.16547291092745642</v>
      </c>
      <c r="AR23" s="16">
        <f ca="1">OFFSET(Runs2!$B10,0,1*'Scenarios (2)'!AR$1)/AR$16</f>
        <v>0.46869520371325424</v>
      </c>
      <c r="AS23" s="8">
        <f t="shared" ca="1" si="45"/>
        <v>-0.16547291092745642</v>
      </c>
      <c r="AT23" s="16">
        <f ca="1">OFFSET(Runs2!$B10,0,1*'Scenarios (2)'!AT$1)/AT$16</f>
        <v>0.52517227401702471</v>
      </c>
      <c r="AU23" s="8">
        <f t="shared" ca="1" si="46"/>
        <v>-6.4913646171707154E-2</v>
      </c>
      <c r="AV23" s="16">
        <f ca="1">OFFSET(Runs2!$B10,0,1*'Scenarios (2)'!AV$1)/AV$16</f>
        <v>0.52517227401702471</v>
      </c>
      <c r="AW23" s="8">
        <f t="shared" ca="1" si="47"/>
        <v>-6.4913646171707154E-2</v>
      </c>
      <c r="AX23" s="16">
        <f ca="1">OFFSET(Runs2!$B10,0,1*'Scenarios (2)'!AX$1)/AX$16</f>
        <v>0.48892157764089361</v>
      </c>
      <c r="AY23" s="8">
        <f t="shared" ca="1" si="48"/>
        <v>-0.12945919279550716</v>
      </c>
      <c r="AZ23" s="16">
        <f ca="1">OFFSET(Runs2!$B10,0,1*'Scenarios (2)'!AZ$1)/AZ$16</f>
        <v>0.48892157764089361</v>
      </c>
      <c r="BA23" s="8">
        <f t="shared" ca="1" si="49"/>
        <v>-0.12945919279550716</v>
      </c>
      <c r="BB23" s="16">
        <f ca="1">OFFSET(Runs2!$B10,0,1*'Scenarios (2)'!BB$1)/BB$16</f>
        <v>0.46869520371325424</v>
      </c>
      <c r="BC23" s="8">
        <f t="shared" ca="1" si="50"/>
        <v>-0.16547291092745642</v>
      </c>
      <c r="BD23" s="16">
        <f ca="1">OFFSET(Runs2!$B10,0,1*'Scenarios (2)'!BD$1)/BD$16</f>
        <v>0.52517227401702471</v>
      </c>
      <c r="BE23" s="8">
        <f t="shared" ca="1" si="51"/>
        <v>-6.4913646171707154E-2</v>
      </c>
      <c r="BF23" s="16">
        <f ca="1">OFFSET(Runs2!$B10,0,1*'Scenarios (2)'!BF$1)/BF$16</f>
        <v>0.48892157764089361</v>
      </c>
      <c r="BG23" s="37">
        <f t="shared" ca="1" si="26"/>
        <v>-0.12945919279550716</v>
      </c>
    </row>
    <row r="24" spans="2:59" x14ac:dyDescent="0.3">
      <c r="B24" s="240"/>
      <c r="C24" s="33" t="s">
        <v>76</v>
      </c>
      <c r="D24" s="173">
        <f ca="1">OFFSET(Runs2!$B11,0,1*'Scenarios (2)'!D$1)/D$16</f>
        <v>0.10211449200618876</v>
      </c>
      <c r="E24" s="174"/>
      <c r="F24" s="16">
        <f ca="1">OFFSET(Runs2!$B11,0,1*'Scenarios (2)'!F$1)/F$16</f>
        <v>0.10211449200618876</v>
      </c>
      <c r="G24" s="8">
        <f t="shared" ca="1" si="0"/>
        <v>0</v>
      </c>
      <c r="H24" s="16">
        <f ca="1">OFFSET(Runs2!$B11,0,1*'Scenarios (2)'!H$1)/H$16</f>
        <v>0.10211449200618876</v>
      </c>
      <c r="I24" s="8">
        <f t="shared" ca="1" si="27"/>
        <v>0</v>
      </c>
      <c r="J24" s="16">
        <f ca="1">OFFSET(Runs2!$B11,0,1*'Scenarios (2)'!J$1)/J$16</f>
        <v>0.10211449200618876</v>
      </c>
      <c r="K24" s="8">
        <f t="shared" ca="1" si="28"/>
        <v>0</v>
      </c>
      <c r="L24" s="16">
        <f ca="1">OFFSET(Runs2!$B11,0,1*'Scenarios (2)'!L$1)/L$16</f>
        <v>0.10211449200618876</v>
      </c>
      <c r="M24" s="8">
        <f t="shared" ca="1" si="29"/>
        <v>0</v>
      </c>
      <c r="N24" s="16">
        <f ca="1">OFFSET(Runs2!$B11,0,1*'Scenarios (2)'!N$1)/N$16</f>
        <v>8.5934333198216459E-2</v>
      </c>
      <c r="O24" s="8">
        <f t="shared" ca="1" si="30"/>
        <v>-0.15845115115483985</v>
      </c>
      <c r="P24" s="16">
        <f ca="1">OFFSET(Runs2!$B11,0,1*'Scenarios (2)'!P$1)/P$16</f>
        <v>8.5934333198216459E-2</v>
      </c>
      <c r="Q24" s="8">
        <f t="shared" ca="1" si="31"/>
        <v>-0.15845115115483985</v>
      </c>
      <c r="R24" s="16">
        <f ca="1">OFFSET(Runs2!$B11,0,1*'Scenarios (2)'!R$1)/R$16</f>
        <v>8.5934333198216459E-2</v>
      </c>
      <c r="S24" s="8">
        <f t="shared" ca="1" si="32"/>
        <v>-0.15845115115483985</v>
      </c>
      <c r="T24" s="16">
        <f ca="1">OFFSET(Runs2!$B11,0,1*'Scenarios (2)'!T$1)/T$16</f>
        <v>8.5934333198216459E-2</v>
      </c>
      <c r="U24" s="8">
        <f t="shared" ca="1" si="33"/>
        <v>-0.15845115115483985</v>
      </c>
      <c r="V24" s="16">
        <f ca="1">OFFSET(Runs2!$B11,0,1*'Scenarios (2)'!V$1)/V$16</f>
        <v>9.6166222303944102E-2</v>
      </c>
      <c r="W24" s="8">
        <f t="shared" ca="1" si="34"/>
        <v>-5.8250984609355509E-2</v>
      </c>
      <c r="X24" s="16">
        <f ca="1">OFFSET(Runs2!$B11,0,1*'Scenarios (2)'!X$1)/X$16</f>
        <v>9.6166222303944102E-2</v>
      </c>
      <c r="Y24" s="8">
        <f t="shared" ca="1" si="35"/>
        <v>-5.8250984609355509E-2</v>
      </c>
      <c r="Z24" s="16">
        <f ca="1">OFFSET(Runs2!$B11,0,1*'Scenarios (2)'!Z$1)/Z$16</f>
        <v>9.6166222303944102E-2</v>
      </c>
      <c r="AA24" s="8">
        <f t="shared" ca="1" si="36"/>
        <v>-5.8250984609355509E-2</v>
      </c>
      <c r="AB24" s="16">
        <f ca="1">OFFSET(Runs2!$B11,0,1*'Scenarios (2)'!AB$1)/AB$16</f>
        <v>9.6166222303944102E-2</v>
      </c>
      <c r="AC24" s="8">
        <f t="shared" ca="1" si="37"/>
        <v>-5.8250984609355509E-2</v>
      </c>
      <c r="AD24" s="16">
        <f ca="1">OFFSET(Runs2!$B11,0,1*'Scenarios (2)'!AD$1)/AD$16</f>
        <v>0</v>
      </c>
      <c r="AE24" s="8">
        <f t="shared" ca="1" si="38"/>
        <v>-1</v>
      </c>
      <c r="AF24" s="16">
        <f ca="1">OFFSET(Runs2!$B11,0,1*'Scenarios (2)'!AF$1)/AF$16</f>
        <v>0</v>
      </c>
      <c r="AG24" s="8">
        <f t="shared" ca="1" si="39"/>
        <v>-1</v>
      </c>
      <c r="AH24" s="16">
        <f ca="1">OFFSET(Runs2!$B11,0,1*'Scenarios (2)'!AH$1)/AH$16</f>
        <v>0</v>
      </c>
      <c r="AI24" s="8">
        <f t="shared" ca="1" si="40"/>
        <v>-1</v>
      </c>
      <c r="AJ24" s="16">
        <f ca="1">OFFSET(Runs2!$B11,0,1*'Scenarios (2)'!AJ$1)/AJ$16</f>
        <v>0</v>
      </c>
      <c r="AK24" s="8">
        <f t="shared" ca="1" si="41"/>
        <v>-1</v>
      </c>
      <c r="AL24" s="16">
        <f ca="1">OFFSET(Runs2!$B11,0,1*'Scenarios (2)'!AL$1)/AL$16</f>
        <v>0</v>
      </c>
      <c r="AM24" s="8">
        <f t="shared" ca="1" si="42"/>
        <v>-1</v>
      </c>
      <c r="AN24" s="16">
        <f ca="1">OFFSET(Runs2!$B11,0,1*'Scenarios (2)'!AN$1)/AN$16</f>
        <v>0</v>
      </c>
      <c r="AO24" s="8">
        <f t="shared" ca="1" si="43"/>
        <v>-1</v>
      </c>
      <c r="AP24" s="16">
        <f ca="1">OFFSET(Runs2!$B11,0,1*'Scenarios (2)'!AP$1)/AP$16</f>
        <v>0.1365652398143373</v>
      </c>
      <c r="AQ24" s="8">
        <f t="shared" ca="1" si="44"/>
        <v>0.33737373737373744</v>
      </c>
      <c r="AR24" s="16">
        <f ca="1">OFFSET(Runs2!$B11,0,1*'Scenarios (2)'!AR$1)/AR$16</f>
        <v>0.1365652398143373</v>
      </c>
      <c r="AS24" s="8">
        <f t="shared" ca="1" si="45"/>
        <v>0.33737373737373744</v>
      </c>
      <c r="AT24" s="16">
        <f ca="1">OFFSET(Runs2!$B11,0,1*'Scenarios (2)'!AT$1)/AT$16</f>
        <v>0.11471422780705311</v>
      </c>
      <c r="AU24" s="8">
        <f t="shared" ca="1" si="46"/>
        <v>0.12338832180745439</v>
      </c>
      <c r="AV24" s="16">
        <f ca="1">OFFSET(Runs2!$B11,0,1*'Scenarios (2)'!AV$1)/AV$16</f>
        <v>0.11471422780705311</v>
      </c>
      <c r="AW24" s="8">
        <f t="shared" ca="1" si="47"/>
        <v>0.12338832180745439</v>
      </c>
      <c r="AX24" s="16">
        <f ca="1">OFFSET(Runs2!$B11,0,1*'Scenarios (2)'!AX$1)/AX$16</f>
        <v>0.12843614967362324</v>
      </c>
      <c r="AY24" s="8">
        <f t="shared" ca="1" si="48"/>
        <v>0.25776613240987606</v>
      </c>
      <c r="AZ24" s="16">
        <f ca="1">OFFSET(Runs2!$B11,0,1*'Scenarios (2)'!AZ$1)/AZ$16</f>
        <v>0.12843614967362324</v>
      </c>
      <c r="BA24" s="8">
        <f t="shared" ca="1" si="49"/>
        <v>0.25776613240987606</v>
      </c>
      <c r="BB24" s="16">
        <f ca="1">OFFSET(Runs2!$B11,0,1*'Scenarios (2)'!BB$1)/BB$16</f>
        <v>0</v>
      </c>
      <c r="BC24" s="8">
        <f t="shared" ca="1" si="50"/>
        <v>-1</v>
      </c>
      <c r="BD24" s="16">
        <f ca="1">OFFSET(Runs2!$B11,0,1*'Scenarios (2)'!BD$1)/BD$16</f>
        <v>0</v>
      </c>
      <c r="BE24" s="8">
        <f t="shared" ca="1" si="51"/>
        <v>-1</v>
      </c>
      <c r="BF24" s="16">
        <f ca="1">OFFSET(Runs2!$B11,0,1*'Scenarios (2)'!BF$1)/BF$16</f>
        <v>0</v>
      </c>
      <c r="BG24" s="37">
        <f t="shared" ca="1" si="26"/>
        <v>-1</v>
      </c>
    </row>
    <row r="25" spans="2:59" x14ac:dyDescent="0.3">
      <c r="B25" s="240"/>
      <c r="C25" s="33" t="s">
        <v>77</v>
      </c>
      <c r="D25" s="242">
        <f ca="1">OFFSET(Runs2!$B12,0,1*'Scenarios (2)'!D$1)/D$16</f>
        <v>2.4239298607529654E-2</v>
      </c>
      <c r="E25" s="243"/>
      <c r="F25" s="80">
        <f ca="1">OFFSET(Runs2!$B12,0,1*'Scenarios (2)'!F$1)/F$16</f>
        <v>9.0768437338834447E-3</v>
      </c>
      <c r="G25" s="8">
        <f t="shared" ca="1" si="0"/>
        <v>-0.62553191489361704</v>
      </c>
      <c r="H25" s="80">
        <f ca="1">OFFSET(Runs2!$B12,0,1*'Scenarios (2)'!H$1)/H$16</f>
        <v>4.5693656523981434E-2</v>
      </c>
      <c r="I25" s="8">
        <f t="shared" ca="1" si="27"/>
        <v>0.88510638297872346</v>
      </c>
      <c r="J25" s="80">
        <f ca="1">OFFSET(Runs2!$B12,0,1*'Scenarios (2)'!J$1)/J$16</f>
        <v>3.1975244971634864E-3</v>
      </c>
      <c r="K25" s="8">
        <f t="shared" ca="1" si="28"/>
        <v>-0.86808510638297864</v>
      </c>
      <c r="L25" s="80">
        <f ca="1">OFFSET(Runs2!$B12,0,1*'Scenarios (2)'!L$1)/L$16</f>
        <v>0</v>
      </c>
      <c r="M25" s="8">
        <f t="shared" ca="1" si="29"/>
        <v>-1</v>
      </c>
      <c r="N25" s="80">
        <f ca="1">OFFSET(Runs2!$B12,0,1*'Scenarios (2)'!N$1)/N$16</f>
        <v>0</v>
      </c>
      <c r="O25" s="8">
        <f t="shared" ca="1" si="30"/>
        <v>-1</v>
      </c>
      <c r="P25" s="80">
        <f ca="1">OFFSET(Runs2!$B12,0,1*'Scenarios (2)'!P$1)/P$16</f>
        <v>3.9319010944466964E-2</v>
      </c>
      <c r="Q25" s="8">
        <f t="shared" ca="1" si="31"/>
        <v>0.62211834513449882</v>
      </c>
      <c r="R25" s="80">
        <f ca="1">OFFSET(Runs2!$B12,0,1*'Scenarios (2)'!R$1)/R$16</f>
        <v>1.0458046209971626E-2</v>
      </c>
      <c r="S25" s="8">
        <f t="shared" ca="1" si="32"/>
        <v>-0.56854996593329821</v>
      </c>
      <c r="T25" s="80">
        <f ca="1">OFFSET(Runs2!$B12,0,1*'Scenarios (2)'!T$1)/T$16</f>
        <v>6.4856100526955816E-3</v>
      </c>
      <c r="U25" s="8">
        <f t="shared" ca="1" si="33"/>
        <v>-0.73243408740049498</v>
      </c>
      <c r="V25" s="80">
        <f ca="1">OFFSET(Runs2!$B12,0,1*'Scenarios (2)'!V$1)/V$16</f>
        <v>3.6774846005332355E-4</v>
      </c>
      <c r="W25" s="8">
        <f t="shared" ca="1" si="34"/>
        <v>-0.98482841991397041</v>
      </c>
      <c r="X25" s="80">
        <f ca="1">OFFSET(Runs2!$B12,0,1*'Scenarios (2)'!X$1)/X$16</f>
        <v>1.6548680702399559E-3</v>
      </c>
      <c r="Y25" s="8">
        <f t="shared" ca="1" si="35"/>
        <v>-0.93172788961286646</v>
      </c>
      <c r="Z25" s="80">
        <f ca="1">OFFSET(Runs2!$B12,0,1*'Scenarios (2)'!Z$1)/Z$16</f>
        <v>0</v>
      </c>
      <c r="AA25" s="8">
        <f t="shared" ca="1" si="36"/>
        <v>-1</v>
      </c>
      <c r="AB25" s="80">
        <f ca="1">OFFSET(Runs2!$B12,0,1*'Scenarios (2)'!AB$1)/AB$16</f>
        <v>1.8387423002666178E-4</v>
      </c>
      <c r="AC25" s="8">
        <f t="shared" ca="1" si="37"/>
        <v>-0.99241420995698515</v>
      </c>
      <c r="AD25" s="80">
        <f ca="1">OFFSET(Runs2!$B12,0,1*'Scenarios (2)'!AD$1)/AD$16</f>
        <v>2.073233625580196E-2</v>
      </c>
      <c r="AE25" s="8">
        <f t="shared" ca="1" si="38"/>
        <v>-0.14468085106382977</v>
      </c>
      <c r="AF25" s="80">
        <f ca="1">OFFSET(Runs2!$B12,0,1*'Scenarios (2)'!AF$1)/AF$16</f>
        <v>2.6817947395564724E-3</v>
      </c>
      <c r="AG25" s="8">
        <f t="shared" ca="1" si="39"/>
        <v>-0.88936170212765953</v>
      </c>
      <c r="AH25" s="80">
        <f ca="1">OFFSET(Runs2!$B12,0,1*'Scenarios (2)'!AH$1)/AH$16</f>
        <v>3.9400081070125659E-2</v>
      </c>
      <c r="AI25" s="8">
        <f t="shared" ca="1" si="40"/>
        <v>0.62546291904199258</v>
      </c>
      <c r="AJ25" s="80">
        <f ca="1">OFFSET(Runs2!$B12,0,1*'Scenarios (2)'!AJ$1)/AJ$16</f>
        <v>1.3700851236319417E-2</v>
      </c>
      <c r="AK25" s="8">
        <f t="shared" ca="1" si="41"/>
        <v>-0.43476700963354575</v>
      </c>
      <c r="AL25" s="80">
        <f ca="1">OFFSET(Runs2!$B12,0,1*'Scenarios (2)'!AL$1)/AL$16</f>
        <v>3.8981336765652297E-2</v>
      </c>
      <c r="AM25" s="8">
        <f t="shared" ca="1" si="42"/>
        <v>0.60818748911914478</v>
      </c>
      <c r="AN25" s="80">
        <f ca="1">OFFSET(Runs2!$B12,0,1*'Scenarios (2)'!AN$1)/AN$16</f>
        <v>0.12402316815298337</v>
      </c>
      <c r="AO25" s="8">
        <f t="shared" ca="1" si="43"/>
        <v>4.1166153840135049</v>
      </c>
      <c r="AP25" s="80">
        <f ca="1">OFFSET(Runs2!$B12,0,1*'Scenarios (2)'!AP$1)/AP$16</f>
        <v>0</v>
      </c>
      <c r="AQ25" s="8">
        <f t="shared" ca="1" si="44"/>
        <v>-1</v>
      </c>
      <c r="AR25" s="80">
        <f ca="1">OFFSET(Runs2!$B12,0,1*'Scenarios (2)'!AR$1)/AR$16</f>
        <v>3.0943785456420838E-4</v>
      </c>
      <c r="AS25" s="8">
        <f t="shared" ca="1" si="45"/>
        <v>-0.98723404255319158</v>
      </c>
      <c r="AT25" s="80">
        <f ca="1">OFFSET(Runs2!$B12,0,1*'Scenarios (2)'!AT$1)/AT$16</f>
        <v>1.6214025131738954E-3</v>
      </c>
      <c r="AU25" s="8">
        <f t="shared" ca="1" si="46"/>
        <v>-0.93310852185012372</v>
      </c>
      <c r="AV25" s="80">
        <f ca="1">OFFSET(Runs2!$B12,0,1*'Scenarios (2)'!AV$1)/AV$16</f>
        <v>9.4041345764085942E-3</v>
      </c>
      <c r="AW25" s="8">
        <f t="shared" ca="1" si="47"/>
        <v>-0.61202942673071781</v>
      </c>
      <c r="AX25" s="80">
        <f ca="1">OFFSET(Runs2!$B12,0,1*'Scenarios (2)'!AX$1)/AX$16</f>
        <v>1.7743863197572859E-2</v>
      </c>
      <c r="AY25" s="8">
        <f t="shared" ca="1" si="48"/>
        <v>-0.26797126084906864</v>
      </c>
      <c r="AZ25" s="80">
        <f ca="1">OFFSET(Runs2!$B12,0,1*'Scenarios (2)'!AZ$1)/AZ$16</f>
        <v>1.048083111151972E-2</v>
      </c>
      <c r="BA25" s="8">
        <f t="shared" ca="1" si="49"/>
        <v>-0.56760996754815451</v>
      </c>
      <c r="BB25" s="80">
        <f ca="1">OFFSET(Runs2!$B12,0,1*'Scenarios (2)'!BB$1)/BB$16</f>
        <v>0.16513666838576585</v>
      </c>
      <c r="BC25" s="8">
        <f t="shared" ca="1" si="50"/>
        <v>5.8127659574468078</v>
      </c>
      <c r="BD25" s="80">
        <f ca="1">OFFSET(Runs2!$B12,0,1*'Scenarios (2)'!BD$1)/BD$16</f>
        <v>0.13960275638427239</v>
      </c>
      <c r="BE25" s="8">
        <f t="shared" ca="1" si="51"/>
        <v>4.7593562687043436</v>
      </c>
      <c r="BF25" s="80">
        <f ca="1">OFFSET(Runs2!$B12,0,1*'Scenarios (2)'!BF$1)/BF$16</f>
        <v>0.16741748643927554</v>
      </c>
      <c r="BG25" s="37">
        <f t="shared" ca="1" si="26"/>
        <v>5.9068618341650057</v>
      </c>
    </row>
    <row r="26" spans="2:59" ht="16.2" thickBot="1" x14ac:dyDescent="0.35">
      <c r="B26" s="241"/>
      <c r="C26" s="33" t="s">
        <v>82</v>
      </c>
      <c r="D26" s="227">
        <f ca="1">OFFSET(Runs2!$B13,0,1*'Scenarios (2)'!D$1)</f>
        <v>66</v>
      </c>
      <c r="E26" s="228"/>
      <c r="F26" s="69">
        <f ca="1">OFFSET(Runs2!$B13,0,1*'Scenarios (2)'!F$1)</f>
        <v>94</v>
      </c>
      <c r="G26" s="8">
        <f t="shared" ca="1" si="0"/>
        <v>0.42424242424242425</v>
      </c>
      <c r="H26" s="69">
        <f ca="1">OFFSET(Runs2!$B13,0,1*'Scenarios (2)'!H$1)</f>
        <v>51</v>
      </c>
      <c r="I26" s="8">
        <f t="shared" ca="1" si="27"/>
        <v>-0.22727272727272727</v>
      </c>
      <c r="J26" s="69">
        <f ca="1">OFFSET(Runs2!$B13,0,1*'Scenarios (2)'!J$1)</f>
        <v>89</v>
      </c>
      <c r="K26" s="8">
        <f t="shared" ca="1" si="28"/>
        <v>0.34848484848484851</v>
      </c>
      <c r="L26" s="69">
        <f ca="1">OFFSET(Runs2!$B13,0,1*'Scenarios (2)'!L$1)</f>
        <v>89</v>
      </c>
      <c r="M26" s="8">
        <f t="shared" ca="1" si="29"/>
        <v>0.34848484848484851</v>
      </c>
      <c r="N26" s="69">
        <f ca="1">OFFSET(Runs2!$B13,0,1*'Scenarios (2)'!N$1)</f>
        <v>131</v>
      </c>
      <c r="O26" s="8">
        <f t="shared" ca="1" si="30"/>
        <v>0.98484848484848486</v>
      </c>
      <c r="P26" s="69">
        <f ca="1">OFFSET(Runs2!$B13,0,1*'Scenarios (2)'!P$1)</f>
        <v>72</v>
      </c>
      <c r="Q26" s="8">
        <f t="shared" ca="1" si="31"/>
        <v>9.0909090909090912E-2</v>
      </c>
      <c r="R26" s="69">
        <f ca="1">OFFSET(Runs2!$B13,0,1*'Scenarios (2)'!R$1)</f>
        <v>105</v>
      </c>
      <c r="S26" s="8">
        <f t="shared" ca="1" si="32"/>
        <v>0.59090909090909094</v>
      </c>
      <c r="T26" s="69">
        <f ca="1">OFFSET(Runs2!$B13,0,1*'Scenarios (2)'!T$1)</f>
        <v>107</v>
      </c>
      <c r="U26" s="8">
        <f t="shared" ca="1" si="33"/>
        <v>0.62121212121212122</v>
      </c>
      <c r="V26" s="69">
        <f ca="1">OFFSET(Runs2!$B13,0,1*'Scenarios (2)'!V$1)</f>
        <v>90</v>
      </c>
      <c r="W26" s="8">
        <f t="shared" ca="1" si="34"/>
        <v>0.36363636363636365</v>
      </c>
      <c r="X26" s="69">
        <f ca="1">OFFSET(Runs2!$B13,0,1*'Scenarios (2)'!X$1)</f>
        <v>99</v>
      </c>
      <c r="Y26" s="8">
        <f t="shared" ca="1" si="35"/>
        <v>0.5</v>
      </c>
      <c r="Z26" s="69">
        <f ca="1">OFFSET(Runs2!$B13,0,1*'Scenarios (2)'!Z$1)</f>
        <v>102</v>
      </c>
      <c r="AA26" s="8">
        <f t="shared" ca="1" si="36"/>
        <v>0.54545454545454541</v>
      </c>
      <c r="AB26" s="69">
        <f ca="1">OFFSET(Runs2!$B13,0,1*'Scenarios (2)'!AB$1)</f>
        <v>103</v>
      </c>
      <c r="AC26" s="8">
        <f t="shared" ca="1" si="37"/>
        <v>0.56060606060606055</v>
      </c>
      <c r="AD26" s="69">
        <f ca="1">OFFSET(Runs2!$B13,0,1*'Scenarios (2)'!AD$1)</f>
        <v>320</v>
      </c>
      <c r="AE26" s="8">
        <f t="shared" ca="1" si="38"/>
        <v>3.8484848484848486</v>
      </c>
      <c r="AF26" s="69">
        <f ca="1">OFFSET(Runs2!$B13,0,1*'Scenarios (2)'!AF$1)</f>
        <v>411</v>
      </c>
      <c r="AG26" s="8">
        <f t="shared" ca="1" si="39"/>
        <v>5.2272727272727275</v>
      </c>
      <c r="AH26" s="69">
        <f ca="1">OFFSET(Runs2!$B13,0,1*'Scenarios (2)'!AH$1)</f>
        <v>348</v>
      </c>
      <c r="AI26" s="8">
        <f t="shared" ca="1" si="40"/>
        <v>4.2727272727272725</v>
      </c>
      <c r="AJ26" s="69">
        <f ca="1">OFFSET(Runs2!$B13,0,1*'Scenarios (2)'!AJ$1)</f>
        <v>349</v>
      </c>
      <c r="AK26" s="8">
        <f t="shared" ca="1" si="41"/>
        <v>4.2878787878787881</v>
      </c>
      <c r="AL26" s="69">
        <f ca="1">OFFSET(Runs2!$B13,0,1*'Scenarios (2)'!AL$1)</f>
        <v>256</v>
      </c>
      <c r="AM26" s="8">
        <f t="shared" ca="1" si="42"/>
        <v>2.8787878787878789</v>
      </c>
      <c r="AN26" s="69">
        <f ca="1">OFFSET(Runs2!$B13,0,1*'Scenarios (2)'!AN$1)</f>
        <v>95</v>
      </c>
      <c r="AO26" s="8">
        <f t="shared" ca="1" si="43"/>
        <v>0.43939393939393939</v>
      </c>
      <c r="AP26" s="69">
        <f ca="1">OFFSET(Runs2!$B13,0,1*'Scenarios (2)'!AP$1)</f>
        <v>123</v>
      </c>
      <c r="AQ26" s="8">
        <f t="shared" ca="1" si="44"/>
        <v>0.86363636363636365</v>
      </c>
      <c r="AR26" s="69">
        <f ca="1">OFFSET(Runs2!$B13,0,1*'Scenarios (2)'!AR$1)</f>
        <v>108</v>
      </c>
      <c r="AS26" s="8">
        <f t="shared" ca="1" si="45"/>
        <v>0.63636363636363635</v>
      </c>
      <c r="AT26" s="69">
        <f ca="1">OFFSET(Runs2!$B13,0,1*'Scenarios (2)'!AT$1)</f>
        <v>123</v>
      </c>
      <c r="AU26" s="8">
        <f t="shared" ca="1" si="46"/>
        <v>0.86363636363636365</v>
      </c>
      <c r="AV26" s="69">
        <f ca="1">OFFSET(Runs2!$B13,0,1*'Scenarios (2)'!AV$1)</f>
        <v>118</v>
      </c>
      <c r="AW26" s="8">
        <f t="shared" ca="1" si="47"/>
        <v>0.78787878787878785</v>
      </c>
      <c r="AX26" s="69">
        <f ca="1">OFFSET(Runs2!$B13,0,1*'Scenarios (2)'!AX$1)</f>
        <v>94</v>
      </c>
      <c r="AY26" s="8">
        <f t="shared" ca="1" si="48"/>
        <v>0.42424242424242425</v>
      </c>
      <c r="AZ26" s="69">
        <f ca="1">OFFSET(Runs2!$B13,0,1*'Scenarios (2)'!AZ$1)</f>
        <v>113</v>
      </c>
      <c r="BA26" s="8">
        <f t="shared" ca="1" si="49"/>
        <v>0.71212121212121215</v>
      </c>
      <c r="BB26" s="69">
        <f ca="1">OFFSET(Runs2!$B13,0,1*'Scenarios (2)'!BB$1)</f>
        <v>162</v>
      </c>
      <c r="BC26" s="8">
        <f t="shared" ca="1" si="50"/>
        <v>1.4545454545454546</v>
      </c>
      <c r="BD26" s="69">
        <f ca="1">OFFSET(Runs2!$B13,0,1*'Scenarios (2)'!BD$1)</f>
        <v>124</v>
      </c>
      <c r="BE26" s="8">
        <f t="shared" ca="1" si="51"/>
        <v>0.87878787878787878</v>
      </c>
      <c r="BF26" s="69">
        <f ca="1">OFFSET(Runs2!$B13,0,1*'Scenarios (2)'!BF$1)</f>
        <v>277</v>
      </c>
      <c r="BG26" s="37">
        <f t="shared" ca="1" si="26"/>
        <v>3.1969696969696968</v>
      </c>
    </row>
    <row r="27" spans="2:59" ht="16.2" thickTop="1" x14ac:dyDescent="0.3">
      <c r="B27" s="161" t="s">
        <v>19</v>
      </c>
      <c r="C27" s="32" t="s">
        <v>66</v>
      </c>
      <c r="D27" s="168">
        <f ca="1">OFFSET(Runs2!$B14,0,1*'Scenarios (2)'!D$1)</f>
        <v>0.45965037043425389</v>
      </c>
      <c r="E27" s="169"/>
      <c r="F27" s="25">
        <f ca="1">OFFSET(Runs2!$B14,0,1*'Scenarios (2)'!F$1)</f>
        <v>0.43677467040297285</v>
      </c>
      <c r="G27" s="25">
        <f t="shared" ca="1" si="0"/>
        <v>-4.976760925846585E-2</v>
      </c>
      <c r="H27" s="25">
        <f ca="1">OFFSET(Runs2!$B14,0,1*'Scenarios (2)'!H$1)</f>
        <v>0.62539426020831601</v>
      </c>
      <c r="I27" s="25">
        <f t="shared" ca="1" si="27"/>
        <v>0.36058687305630988</v>
      </c>
      <c r="J27" s="25">
        <f ca="1">OFFSET(Runs2!$B14,0,1*'Scenarios (2)'!J$1)</f>
        <v>0.43893055014354121</v>
      </c>
      <c r="K27" s="25">
        <f t="shared" ca="1" si="28"/>
        <v>-4.5077349271224698E-2</v>
      </c>
      <c r="L27" s="25">
        <f ca="1">OFFSET(Runs2!$B14,0,1*'Scenarios (2)'!L$1)</f>
        <v>0.11527378074359024</v>
      </c>
      <c r="M27" s="25">
        <f t="shared" ca="1" si="29"/>
        <v>-0.74921421115208597</v>
      </c>
      <c r="N27" s="25">
        <f ca="1">OFFSET(Runs2!$B14,0,1*'Scenarios (2)'!N$1)</f>
        <v>0.23709519337496765</v>
      </c>
      <c r="O27" s="25">
        <f t="shared" ca="1" si="30"/>
        <v>-0.48418361296876061</v>
      </c>
      <c r="P27" s="25">
        <f ca="1">OFFSET(Runs2!$B14,0,1*'Scenarios (2)'!P$1)</f>
        <v>0.55461187780612387</v>
      </c>
      <c r="Q27" s="25">
        <f t="shared" ca="1" si="31"/>
        <v>0.2065950850472616</v>
      </c>
      <c r="R27" s="25">
        <f ca="1">OFFSET(Runs2!$B14,0,1*'Scenarios (2)'!R$1)</f>
        <v>0.51350202465585948</v>
      </c>
      <c r="S27" s="25">
        <f t="shared" ca="1" si="32"/>
        <v>0.11715786102974167</v>
      </c>
      <c r="T27" s="25">
        <f ca="1">OFFSET(Runs2!$B14,0,1*'Scenarios (2)'!T$1)</f>
        <v>0.425304035497512</v>
      </c>
      <c r="U27" s="25">
        <f t="shared" ca="1" si="33"/>
        <v>-7.4722739599433471E-2</v>
      </c>
      <c r="V27" s="25">
        <f ca="1">OFFSET(Runs2!$B14,0,1*'Scenarios (2)'!V$1)</f>
        <v>0.26162346918754098</v>
      </c>
      <c r="W27" s="25">
        <f t="shared" ca="1" si="34"/>
        <v>-0.43082071501351632</v>
      </c>
      <c r="X27" s="25">
        <f ca="1">OFFSET(Runs2!$B14,0,1*'Scenarios (2)'!X$1)</f>
        <v>0.37439054485400425</v>
      </c>
      <c r="Y27" s="25">
        <f t="shared" ca="1" si="35"/>
        <v>-0.18548843004238322</v>
      </c>
      <c r="Z27" s="25">
        <f ca="1">OFFSET(Runs2!$B14,0,1*'Scenarios (2)'!Z$1)</f>
        <v>0.30285331013849687</v>
      </c>
      <c r="AA27" s="25">
        <f t="shared" ca="1" si="36"/>
        <v>-0.34112244954273235</v>
      </c>
      <c r="AB27" s="25">
        <f ca="1">OFFSET(Runs2!$B14,0,1*'Scenarios (2)'!AB$1)</f>
        <v>0.19993304210913423</v>
      </c>
      <c r="AC27" s="25">
        <f t="shared" ca="1" si="37"/>
        <v>-0.56503234856474094</v>
      </c>
      <c r="AD27" s="25">
        <f ca="1">OFFSET(Runs2!$B14,0,1*'Scenarios (2)'!AD$1)</f>
        <v>0.43154459577078985</v>
      </c>
      <c r="AE27" s="25">
        <f t="shared" ca="1" si="38"/>
        <v>-6.1145985016635908E-2</v>
      </c>
      <c r="AF27" s="25">
        <f ca="1">OFFSET(Runs2!$B14,0,1*'Scenarios (2)'!AF$1)</f>
        <v>0.27627662435745637</v>
      </c>
      <c r="AG27" s="25">
        <f t="shared" ca="1" si="39"/>
        <v>-0.39894179983702721</v>
      </c>
      <c r="AH27" s="25">
        <f ca="1">OFFSET(Runs2!$B14,0,1*'Scenarios (2)'!AH$1)</f>
        <v>0.59384005429551634</v>
      </c>
      <c r="AI27" s="25">
        <f t="shared" ca="1" si="40"/>
        <v>0.29193859614316636</v>
      </c>
      <c r="AJ27" s="25">
        <f ca="1">OFFSET(Runs2!$B14,0,1*'Scenarios (2)'!AJ$1)</f>
        <v>0.28875723013286531</v>
      </c>
      <c r="AK27" s="25">
        <f t="shared" ca="1" si="41"/>
        <v>-0.37178941059035281</v>
      </c>
      <c r="AL27" s="25">
        <f ca="1">OFFSET(Runs2!$B14,0,1*'Scenarios (2)'!AL$1)</f>
        <v>0.43753848296461978</v>
      </c>
      <c r="AM27" s="25">
        <f t="shared" ca="1" si="42"/>
        <v>-4.8105884150041994E-2</v>
      </c>
      <c r="AN27" s="25">
        <f ca="1">OFFSET(Runs2!$B14,0,1*'Scenarios (2)'!AN$1)</f>
        <v>0.57561808712705742</v>
      </c>
      <c r="AO27" s="25">
        <f t="shared" ca="1" si="43"/>
        <v>0.25229549273123231</v>
      </c>
      <c r="AP27" s="25">
        <f ca="1">OFFSET(Runs2!$B14,0,1*'Scenarios (2)'!AP$1)</f>
        <v>0.24192320228602471</v>
      </c>
      <c r="AQ27" s="25">
        <f t="shared" ca="1" si="44"/>
        <v>-0.47367995797008022</v>
      </c>
      <c r="AR27" s="25">
        <f ca="1">OFFSET(Runs2!$B14,0,1*'Scenarios (2)'!AR$1)</f>
        <v>0.40091857944838993</v>
      </c>
      <c r="AS27" s="25">
        <f t="shared" ca="1" si="45"/>
        <v>-0.12777492364550297</v>
      </c>
      <c r="AT27" s="25">
        <f ca="1">OFFSET(Runs2!$B14,0,1*'Scenarios (2)'!AT$1)</f>
        <v>0.45216519144563994</v>
      </c>
      <c r="AU27" s="25">
        <f t="shared" ca="1" si="46"/>
        <v>-1.6284505506962477E-2</v>
      </c>
      <c r="AV27" s="25">
        <f ca="1">OFFSET(Runs2!$B14,0,1*'Scenarios (2)'!AV$1)</f>
        <v>0.44116038201472035</v>
      </c>
      <c r="AW27" s="25">
        <f t="shared" ca="1" si="47"/>
        <v>-4.0226201497597286E-2</v>
      </c>
      <c r="AX27" s="25">
        <f ca="1">OFFSET(Runs2!$B14,0,1*'Scenarios (2)'!AX$1)</f>
        <v>0.380661702062292</v>
      </c>
      <c r="AY27" s="25">
        <f t="shared" ca="1" si="48"/>
        <v>-0.17184510978928938</v>
      </c>
      <c r="AZ27" s="25">
        <f ca="1">OFFSET(Runs2!$B14,0,1*'Scenarios (2)'!AZ$1)</f>
        <v>0.45863832489702255</v>
      </c>
      <c r="BA27" s="25">
        <f t="shared" ca="1" si="49"/>
        <v>-2.2017724825832375E-3</v>
      </c>
      <c r="BB27" s="25">
        <f ca="1">OFFSET(Runs2!$B14,0,1*'Scenarios (2)'!BB$1)</f>
        <v>0.76653073319177012</v>
      </c>
      <c r="BC27" s="25">
        <f t="shared" ca="1" si="50"/>
        <v>0.66763867168776903</v>
      </c>
      <c r="BD27" s="25">
        <f ca="1">OFFSET(Runs2!$B14,0,1*'Scenarios (2)'!BD$1)</f>
        <v>0.85909892168916646</v>
      </c>
      <c r="BE27" s="25">
        <f t="shared" ca="1" si="51"/>
        <v>0.8690269320952233</v>
      </c>
      <c r="BF27" s="25">
        <f ca="1">OFFSET(Runs2!$B14,0,1*'Scenarios (2)'!BF$1)</f>
        <v>0.83886719159169909</v>
      </c>
      <c r="BG27" s="27">
        <f t="shared" ca="1" si="26"/>
        <v>0.82501145555301258</v>
      </c>
    </row>
    <row r="28" spans="2:59" x14ac:dyDescent="0.3">
      <c r="B28" s="162"/>
      <c r="C28" s="33" t="s">
        <v>20</v>
      </c>
      <c r="D28" s="173">
        <f ca="1">OFFSET(Runs2!$B15,0,1*'Scenarios (2)'!D$1)</f>
        <v>0.50325771477664527</v>
      </c>
      <c r="E28" s="174"/>
      <c r="F28" s="16">
        <f ca="1">OFFSET(Runs2!$B15,0,1*'Scenarios (2)'!F$1)</f>
        <v>0.53993441367599948</v>
      </c>
      <c r="G28" s="16">
        <f t="shared" ca="1" si="0"/>
        <v>7.2878562657766668E-2</v>
      </c>
      <c r="H28" s="16">
        <f ca="1">OFFSET(Runs2!$B15,0,1*'Scenarios (2)'!H$1)</f>
        <v>0.47750756338165617</v>
      </c>
      <c r="I28" s="16">
        <f t="shared" ca="1" si="27"/>
        <v>-5.1166928273354881E-2</v>
      </c>
      <c r="J28" s="16">
        <f ca="1">OFFSET(Runs2!$B15,0,1*'Scenarios (2)'!J$1)</f>
        <v>0.55123782137773436</v>
      </c>
      <c r="K28" s="16">
        <f t="shared" ca="1" si="28"/>
        <v>9.533903841371516E-2</v>
      </c>
      <c r="L28" s="16">
        <f ca="1">OFFSET(Runs2!$B15,0,1*'Scenarios (2)'!L$1)</f>
        <v>0.55500643640258462</v>
      </c>
      <c r="M28" s="16">
        <f t="shared" ca="1" si="29"/>
        <v>0.10282747806242047</v>
      </c>
      <c r="N28" s="16">
        <f ca="1">OFFSET(Runs2!$B15,0,1*'Scenarios (2)'!N$1)</f>
        <v>0.57728480254225489</v>
      </c>
      <c r="O28" s="16">
        <f t="shared" ca="1" si="30"/>
        <v>0.14709578331742845</v>
      </c>
      <c r="P28" s="16">
        <f ca="1">OFFSET(Runs2!$B15,0,1*'Scenarios (2)'!P$1)</f>
        <v>0.49101974552631733</v>
      </c>
      <c r="Q28" s="16">
        <f t="shared" ca="1" si="31"/>
        <v>-2.4317499545455291E-2</v>
      </c>
      <c r="R28" s="16">
        <f ca="1">OFFSET(Runs2!$B15,0,1*'Scenarios (2)'!R$1)</f>
        <v>0.5550744760699855</v>
      </c>
      <c r="S28" s="16">
        <f t="shared" ca="1" si="32"/>
        <v>0.10296267652118841</v>
      </c>
      <c r="T28" s="16">
        <f ca="1">OFFSET(Runs2!$B15,0,1*'Scenarios (2)'!T$1)</f>
        <v>0.56493125733528682</v>
      </c>
      <c r="U28" s="16">
        <f t="shared" ca="1" si="33"/>
        <v>0.12254862816363056</v>
      </c>
      <c r="V28" s="16">
        <f ca="1">OFFSET(Runs2!$B15,0,1*'Scenarios (2)'!V$1)</f>
        <v>0.57021347821627877</v>
      </c>
      <c r="W28" s="16">
        <f t="shared" ca="1" si="34"/>
        <v>0.13304468361572888</v>
      </c>
      <c r="X28" s="16">
        <f ca="1">OFFSET(Runs2!$B15,0,1*'Scenarios (2)'!X$1)</f>
        <v>0.57283754911544005</v>
      </c>
      <c r="Y28" s="16">
        <f t="shared" ca="1" si="35"/>
        <v>0.13825885286165071</v>
      </c>
      <c r="Z28" s="16">
        <f ca="1">OFFSET(Runs2!$B15,0,1*'Scenarios (2)'!Z$1)</f>
        <v>0.57610940441384084</v>
      </c>
      <c r="AA28" s="16">
        <f t="shared" ca="1" si="36"/>
        <v>0.14476020436075868</v>
      </c>
      <c r="AB28" s="16">
        <f ca="1">OFFSET(Runs2!$B15,0,1*'Scenarios (2)'!AB$1)</f>
        <v>0.57117356020064258</v>
      </c>
      <c r="AC28" s="16">
        <f t="shared" ca="1" si="37"/>
        <v>0.13495241787627552</v>
      </c>
      <c r="AD28" s="16">
        <f ca="1">OFFSET(Runs2!$B15,0,1*'Scenarios (2)'!AD$1)</f>
        <v>0.67353608633248074</v>
      </c>
      <c r="AE28" s="16">
        <f t="shared" ca="1" si="38"/>
        <v>0.33835223297353334</v>
      </c>
      <c r="AF28" s="16">
        <f ca="1">OFFSET(Runs2!$B15,0,1*'Scenarios (2)'!AF$1)</f>
        <v>0.68634731932443949</v>
      </c>
      <c r="AG28" s="16">
        <f t="shared" ca="1" si="39"/>
        <v>0.36380883823917659</v>
      </c>
      <c r="AH28" s="16">
        <f ca="1">OFFSET(Runs2!$B15,0,1*'Scenarios (2)'!AH$1)</f>
        <v>0.64508797815748642</v>
      </c>
      <c r="AI28" s="16">
        <f t="shared" ca="1" si="40"/>
        <v>0.28182432025664611</v>
      </c>
      <c r="AJ28" s="16">
        <f ca="1">OFFSET(Runs2!$B15,0,1*'Scenarios (2)'!AJ$1)</f>
        <v>0.70666721083330764</v>
      </c>
      <c r="AK28" s="16">
        <f t="shared" ca="1" si="41"/>
        <v>0.40418554963819903</v>
      </c>
      <c r="AL28" s="16">
        <f ca="1">OFFSET(Runs2!$B15,0,1*'Scenarios (2)'!AL$1)</f>
        <v>0.67295421069544781</v>
      </c>
      <c r="AM28" s="16">
        <f t="shared" ca="1" si="42"/>
        <v>0.33719601495650564</v>
      </c>
      <c r="AN28" s="16">
        <f ca="1">OFFSET(Runs2!$B15,0,1*'Scenarios (2)'!AN$1)</f>
        <v>0.52417578712381452</v>
      </c>
      <c r="AO28" s="16">
        <f t="shared" ca="1" si="43"/>
        <v>4.1565328723183234E-2</v>
      </c>
      <c r="AP28" s="16">
        <f ca="1">OFFSET(Runs2!$B15,0,1*'Scenarios (2)'!AP$1)</f>
        <v>0.55945858840628482</v>
      </c>
      <c r="AQ28" s="16">
        <f t="shared" ca="1" si="44"/>
        <v>0.11167414225250873</v>
      </c>
      <c r="AR28" s="16">
        <f ca="1">OFFSET(Runs2!$B15,0,1*'Scenarios (2)'!AR$1)</f>
        <v>0.55778548874821898</v>
      </c>
      <c r="AS28" s="16">
        <f t="shared" ca="1" si="45"/>
        <v>0.10834960373289877</v>
      </c>
      <c r="AT28" s="16">
        <f ca="1">OFFSET(Runs2!$B15,0,1*'Scenarios (2)'!AT$1)</f>
        <v>0.58709808654086881</v>
      </c>
      <c r="AU28" s="16">
        <f t="shared" ca="1" si="46"/>
        <v>0.16659530356416571</v>
      </c>
      <c r="AV28" s="16">
        <f ca="1">OFFSET(Runs2!$B15,0,1*'Scenarios (2)'!AV$1)</f>
        <v>0.57220832570564262</v>
      </c>
      <c r="AW28" s="16">
        <f t="shared" ca="1" si="47"/>
        <v>0.13700855228736802</v>
      </c>
      <c r="AX28" s="16">
        <f ca="1">OFFSET(Runs2!$B15,0,1*'Scenarios (2)'!AX$1)</f>
        <v>0.54778284016056278</v>
      </c>
      <c r="AY28" s="16">
        <f t="shared" ca="1" si="48"/>
        <v>8.8473805918064363E-2</v>
      </c>
      <c r="AZ28" s="16">
        <f ca="1">OFFSET(Runs2!$B15,0,1*'Scenarios (2)'!AZ$1)</f>
        <v>0.56255373515318641</v>
      </c>
      <c r="BA28" s="16">
        <f t="shared" ca="1" si="49"/>
        <v>0.1178243644071264</v>
      </c>
      <c r="BB28" s="16">
        <f ca="1">OFFSET(Runs2!$B15,0,1*'Scenarios (2)'!BB$1)</f>
        <v>0.51762863830762529</v>
      </c>
      <c r="BC28" s="16">
        <f t="shared" ca="1" si="50"/>
        <v>2.8555793799123555E-2</v>
      </c>
      <c r="BD28" s="16">
        <f ca="1">OFFSET(Runs2!$B15,0,1*'Scenarios (2)'!BD$1)</f>
        <v>0.54121469520700216</v>
      </c>
      <c r="BE28" s="16">
        <f t="shared" ca="1" si="51"/>
        <v>7.5422550545902453E-2</v>
      </c>
      <c r="BF28" s="16">
        <f ca="1">OFFSET(Runs2!$B15,0,1*'Scenarios (2)'!BF$1)</f>
        <v>0.50918549104366273</v>
      </c>
      <c r="BG28" s="18">
        <f t="shared" ca="1" si="26"/>
        <v>1.1778808536791755E-2</v>
      </c>
    </row>
    <row r="29" spans="2:59" x14ac:dyDescent="0.3">
      <c r="B29" s="162"/>
      <c r="C29" s="33" t="s">
        <v>21</v>
      </c>
      <c r="D29" s="173">
        <f ca="1">OFFSET(Runs2!$B16,0,1*'Scenarios (2)'!D$1)</f>
        <v>0.4071495384586476</v>
      </c>
      <c r="E29" s="174"/>
      <c r="F29" s="16">
        <f ca="1">OFFSET(Runs2!$B16,0,1*'Scenarios (2)'!F$1)</f>
        <v>0.44886096152067484</v>
      </c>
      <c r="G29" s="16">
        <f t="shared" ca="1" si="0"/>
        <v>0.10244742808731856</v>
      </c>
      <c r="H29" s="16">
        <f ca="1">OFFSET(Runs2!$B16,0,1*'Scenarios (2)'!H$1)</f>
        <v>0.38403882322469257</v>
      </c>
      <c r="I29" s="16">
        <f t="shared" ca="1" si="27"/>
        <v>-5.6762228741424156E-2</v>
      </c>
      <c r="J29" s="16">
        <f ca="1">OFFSET(Runs2!$B16,0,1*'Scenarios (2)'!J$1)</f>
        <v>0.46283483841150092</v>
      </c>
      <c r="K29" s="16">
        <f t="shared" ca="1" si="28"/>
        <v>0.13676866775696722</v>
      </c>
      <c r="L29" s="16">
        <f ca="1">OFFSET(Runs2!$B16,0,1*'Scenarios (2)'!L$1)</f>
        <v>0.46843161256305915</v>
      </c>
      <c r="M29" s="16">
        <f t="shared" ca="1" si="29"/>
        <v>0.15051490500617554</v>
      </c>
      <c r="N29" s="16">
        <f ca="1">OFFSET(Runs2!$B16,0,1*'Scenarios (2)'!N$1)</f>
        <v>0.49432234406819142</v>
      </c>
      <c r="O29" s="16">
        <f t="shared" ca="1" si="30"/>
        <v>0.21410513183818231</v>
      </c>
      <c r="P29" s="16">
        <f ca="1">OFFSET(Runs2!$B16,0,1*'Scenarios (2)'!P$1)</f>
        <v>0.40894651844755292</v>
      </c>
      <c r="Q29" s="16">
        <f t="shared" ca="1" si="31"/>
        <v>4.4135626328060647E-3</v>
      </c>
      <c r="R29" s="16">
        <f ca="1">OFFSET(Runs2!$B16,0,1*'Scenarios (2)'!R$1)</f>
        <v>0.47157446260797764</v>
      </c>
      <c r="S29" s="16">
        <f t="shared" ca="1" si="32"/>
        <v>0.15823405914501215</v>
      </c>
      <c r="T29" s="16">
        <f ca="1">OFFSET(Runs2!$B16,0,1*'Scenarios (2)'!T$1)</f>
        <v>0.47710690361565178</v>
      </c>
      <c r="U29" s="16">
        <f t="shared" ca="1" si="33"/>
        <v>0.17182228775658909</v>
      </c>
      <c r="V29" s="16">
        <f ca="1">OFFSET(Runs2!$B16,0,1*'Scenarios (2)'!V$1)</f>
        <v>0.49430337299322286</v>
      </c>
      <c r="W29" s="16">
        <f t="shared" ca="1" si="34"/>
        <v>0.21405853698008573</v>
      </c>
      <c r="X29" s="16">
        <f ca="1">OFFSET(Runs2!$B16,0,1*'Scenarios (2)'!X$1)</f>
        <v>0.48756377084172592</v>
      </c>
      <c r="Y29" s="16">
        <f t="shared" ca="1" si="35"/>
        <v>0.19750539982804288</v>
      </c>
      <c r="Z29" s="16">
        <f ca="1">OFFSET(Runs2!$B16,0,1*'Scenarios (2)'!Z$1)</f>
        <v>0.48690444458877963</v>
      </c>
      <c r="AA29" s="16">
        <f t="shared" ca="1" si="36"/>
        <v>0.19588602858807463</v>
      </c>
      <c r="AB29" s="16">
        <f ca="1">OFFSET(Runs2!$B16,0,1*'Scenarios (2)'!AB$1)</f>
        <v>0.49269206658965237</v>
      </c>
      <c r="AC29" s="16">
        <f t="shared" ca="1" si="37"/>
        <v>0.21010100724869898</v>
      </c>
      <c r="AD29" s="16">
        <f ca="1">OFFSET(Runs2!$B16,0,1*'Scenarios (2)'!AD$1)</f>
        <v>0.60312789737982653</v>
      </c>
      <c r="AE29" s="16">
        <f t="shared" ca="1" si="38"/>
        <v>0.48134245629528966</v>
      </c>
      <c r="AF29" s="16">
        <f ca="1">OFFSET(Runs2!$B16,0,1*'Scenarios (2)'!AF$1)</f>
        <v>0.63083379330969047</v>
      </c>
      <c r="AG29" s="16">
        <f t="shared" ca="1" si="39"/>
        <v>0.54939090855376593</v>
      </c>
      <c r="AH29" s="16">
        <f ca="1">OFFSET(Runs2!$B16,0,1*'Scenarios (2)'!AH$1)</f>
        <v>0.57313470836091907</v>
      </c>
      <c r="AI29" s="16">
        <f t="shared" ca="1" si="40"/>
        <v>0.40767618337636863</v>
      </c>
      <c r="AJ29" s="16">
        <f ca="1">OFFSET(Runs2!$B16,0,1*'Scenarios (2)'!AJ$1)</f>
        <v>0.64551599315356811</v>
      </c>
      <c r="AK29" s="16">
        <f t="shared" ca="1" si="41"/>
        <v>0.5854518602607488</v>
      </c>
      <c r="AL29" s="16">
        <f ca="1">OFFSET(Runs2!$B16,0,1*'Scenarios (2)'!AL$1)</f>
        <v>0.61436195244414549</v>
      </c>
      <c r="AM29" s="16">
        <f t="shared" ca="1" si="42"/>
        <v>0.50893441945174533</v>
      </c>
      <c r="AN29" s="16">
        <f ca="1">OFFSET(Runs2!$B16,0,1*'Scenarios (2)'!AN$1)</f>
        <v>0.44831742860285234</v>
      </c>
      <c r="AO29" s="16">
        <f t="shared" ca="1" si="43"/>
        <v>0.10111245686303531</v>
      </c>
      <c r="AP29" s="16">
        <f ca="1">OFFSET(Runs2!$B16,0,1*'Scenarios (2)'!AP$1)</f>
        <v>0.49654241724024606</v>
      </c>
      <c r="AQ29" s="16">
        <f t="shared" ca="1" si="44"/>
        <v>0.21955785365744115</v>
      </c>
      <c r="AR29" s="16">
        <f ca="1">OFFSET(Runs2!$B16,0,1*'Scenarios (2)'!AR$1)</f>
        <v>0.49607675346625291</v>
      </c>
      <c r="AS29" s="16">
        <f t="shared" ca="1" si="45"/>
        <v>0.21841413684087294</v>
      </c>
      <c r="AT29" s="16">
        <f ca="1">OFFSET(Runs2!$B16,0,1*'Scenarios (2)'!AT$1)</f>
        <v>0.52217911490588453</v>
      </c>
      <c r="AU29" s="16">
        <f t="shared" ca="1" si="46"/>
        <v>0.28252414796466724</v>
      </c>
      <c r="AV29" s="16">
        <f ca="1">OFFSET(Runs2!$B16,0,1*'Scenarios (2)'!AV$1)</f>
        <v>0.50682308746365534</v>
      </c>
      <c r="AW29" s="16">
        <f t="shared" ca="1" si="47"/>
        <v>0.2448082082626041</v>
      </c>
      <c r="AX29" s="16">
        <f ca="1">OFFSET(Runs2!$B16,0,1*'Scenarios (2)'!AX$1)</f>
        <v>0.48355822522624564</v>
      </c>
      <c r="AY29" s="16">
        <f t="shared" ca="1" si="48"/>
        <v>0.18766737905895611</v>
      </c>
      <c r="AZ29" s="16">
        <f ca="1">OFFSET(Runs2!$B16,0,1*'Scenarios (2)'!AZ$1)</f>
        <v>0.5060260329925268</v>
      </c>
      <c r="BA29" s="16">
        <f t="shared" ca="1" si="49"/>
        <v>0.24285056273966932</v>
      </c>
      <c r="BB29" s="16">
        <f ca="1">OFFSET(Runs2!$B16,0,1*'Scenarios (2)'!BB$1)</f>
        <v>0.43710318307930157</v>
      </c>
      <c r="BC29" s="16">
        <f t="shared" ca="1" si="50"/>
        <v>7.3569147920564903E-2</v>
      </c>
      <c r="BD29" s="16">
        <f ca="1">OFFSET(Runs2!$B16,0,1*'Scenarios (2)'!BD$1)</f>
        <v>0.47598007512319462</v>
      </c>
      <c r="BE29" s="16">
        <f t="shared" ca="1" si="51"/>
        <v>0.16905468424481057</v>
      </c>
      <c r="BF29" s="16">
        <f ca="1">OFFSET(Runs2!$B16,0,1*'Scenarios (2)'!BF$1)</f>
        <v>0.42614951034174881</v>
      </c>
      <c r="BG29" s="18">
        <f t="shared" ca="1" si="26"/>
        <v>4.6665831809682749E-2</v>
      </c>
    </row>
    <row r="30" spans="2:59" ht="16.2" thickBot="1" x14ac:dyDescent="0.35">
      <c r="B30" s="167"/>
      <c r="C30" s="35" t="s">
        <v>22</v>
      </c>
      <c r="D30" s="170">
        <f ca="1">OFFSET(Runs2!$B17,0,1*'Scenarios (2)'!D$1)</f>
        <v>0.21240817710327242</v>
      </c>
      <c r="E30" s="171"/>
      <c r="F30" s="21">
        <f ca="1">OFFSET(Runs2!$B17,0,1*'Scenarios (2)'!F$1)</f>
        <v>0.23182262220080474</v>
      </c>
      <c r="G30" s="21">
        <f t="shared" ca="1" si="0"/>
        <v>9.1401589911922529E-2</v>
      </c>
      <c r="H30" s="21">
        <f ca="1">OFFSET(Runs2!$B17,0,1*'Scenarios (2)'!H$1)</f>
        <v>0.18475419030492002</v>
      </c>
      <c r="I30" s="21">
        <f t="shared" ca="1" si="27"/>
        <v>-0.13019266572259641</v>
      </c>
      <c r="J30" s="21">
        <f ca="1">OFFSET(Runs2!$B17,0,1*'Scenarios (2)'!J$1)</f>
        <v>0.23966260566914607</v>
      </c>
      <c r="K30" s="21">
        <f t="shared" ca="1" si="28"/>
        <v>0.12831157885518976</v>
      </c>
      <c r="L30" s="21">
        <f ca="1">OFFSET(Runs2!$B17,0,1*'Scenarios (2)'!L$1)</f>
        <v>0.2439003896920052</v>
      </c>
      <c r="M30" s="21">
        <f t="shared" ca="1" si="29"/>
        <v>0.14826271294358562</v>
      </c>
      <c r="N30" s="21">
        <f ca="1">OFFSET(Runs2!$B17,0,1*'Scenarios (2)'!N$1)</f>
        <v>0.26021062482074858</v>
      </c>
      <c r="O30" s="21">
        <f t="shared" ca="1" si="30"/>
        <v>0.22504994096453598</v>
      </c>
      <c r="P30" s="21">
        <f ca="1">OFFSET(Runs2!$B17,0,1*'Scenarios (2)'!P$1)</f>
        <v>0.19586395481207289</v>
      </c>
      <c r="Q30" s="21">
        <f t="shared" ca="1" si="31"/>
        <v>-7.7888820086035426E-2</v>
      </c>
      <c r="R30" s="21">
        <f ca="1">OFFSET(Runs2!$B17,0,1*'Scenarios (2)'!R$1)</f>
        <v>0.24332818261291911</v>
      </c>
      <c r="S30" s="21">
        <f t="shared" ca="1" si="32"/>
        <v>0.14556880969141522</v>
      </c>
      <c r="T30" s="21">
        <f ca="1">OFFSET(Runs2!$B17,0,1*'Scenarios (2)'!T$1)</f>
        <v>0.24984286094453032</v>
      </c>
      <c r="U30" s="21">
        <f t="shared" ca="1" si="33"/>
        <v>0.17623937247508709</v>
      </c>
      <c r="V30" s="21">
        <f ca="1">OFFSET(Runs2!$B17,0,1*'Scenarios (2)'!V$1)</f>
        <v>0.25663443627081861</v>
      </c>
      <c r="W30" s="21">
        <f t="shared" ca="1" si="34"/>
        <v>0.2082135432387025</v>
      </c>
      <c r="X30" s="21">
        <f ca="1">OFFSET(Runs2!$B17,0,1*'Scenarios (2)'!X$1)</f>
        <v>0.25473519059254407</v>
      </c>
      <c r="Y30" s="21">
        <f t="shared" ca="1" si="35"/>
        <v>0.19927205283011462</v>
      </c>
      <c r="Z30" s="21">
        <f ca="1">OFFSET(Runs2!$B17,0,1*'Scenarios (2)'!Z$1)</f>
        <v>0.25705989629885445</v>
      </c>
      <c r="AA30" s="21">
        <f t="shared" ca="1" si="36"/>
        <v>0.21021657360146007</v>
      </c>
      <c r="AB30" s="21">
        <f ca="1">OFFSET(Runs2!$B17,0,1*'Scenarios (2)'!AB$1)</f>
        <v>0.25674312357482132</v>
      </c>
      <c r="AC30" s="21">
        <f t="shared" ca="1" si="37"/>
        <v>0.20872523401014517</v>
      </c>
      <c r="AD30" s="21">
        <f ca="1">OFFSET(Runs2!$B17,0,1*'Scenarios (2)'!AD$1)</f>
        <v>0.34747847844718699</v>
      </c>
      <c r="AE30" s="21">
        <f t="shared" ca="1" si="38"/>
        <v>0.63589972469959888</v>
      </c>
      <c r="AF30" s="21">
        <f ca="1">OFFSET(Runs2!$B17,0,1*'Scenarios (2)'!AF$1)</f>
        <v>0.36990346134005858</v>
      </c>
      <c r="AG30" s="21">
        <f t="shared" ca="1" si="39"/>
        <v>0.74147467571463721</v>
      </c>
      <c r="AH30" s="21">
        <f ca="1">OFFSET(Runs2!$B17,0,1*'Scenarios (2)'!AH$1)</f>
        <v>0.33462514999747944</v>
      </c>
      <c r="AI30" s="21">
        <f t="shared" ca="1" si="40"/>
        <v>0.57538732529485137</v>
      </c>
      <c r="AJ30" s="21">
        <f ca="1">OFFSET(Runs2!$B17,0,1*'Scenarios (2)'!AJ$1)</f>
        <v>0.378153216744817</v>
      </c>
      <c r="AK30" s="21">
        <f t="shared" ca="1" si="41"/>
        <v>0.78031383679244926</v>
      </c>
      <c r="AL30" s="21">
        <f ca="1">OFFSET(Runs2!$B17,0,1*'Scenarios (2)'!AL$1)</f>
        <v>0.33921568142648761</v>
      </c>
      <c r="AM30" s="21">
        <f t="shared" ca="1" si="42"/>
        <v>0.59699916478056136</v>
      </c>
      <c r="AN30" s="21">
        <f ca="1">OFFSET(Runs2!$B17,0,1*'Scenarios (2)'!AN$1)</f>
        <v>0.21632349751414418</v>
      </c>
      <c r="AO30" s="21">
        <f t="shared" ca="1" si="43"/>
        <v>1.8433002270755953E-2</v>
      </c>
      <c r="AP30" s="21">
        <f ca="1">OFFSET(Runs2!$B17,0,1*'Scenarios (2)'!AP$1)</f>
        <v>0.25604712577724409</v>
      </c>
      <c r="AQ30" s="21">
        <f t="shared" ca="1" si="44"/>
        <v>0.2054485343695337</v>
      </c>
      <c r="AR30" s="21">
        <f ca="1">OFFSET(Runs2!$B17,0,1*'Scenarios (2)'!AR$1)</f>
        <v>0.25585633092271093</v>
      </c>
      <c r="AS30" s="21">
        <f t="shared" ca="1" si="45"/>
        <v>0.20455028809137654</v>
      </c>
      <c r="AT30" s="21">
        <f ca="1">OFFSET(Runs2!$B17,0,1*'Scenarios (2)'!AT$1)</f>
        <v>0.27277673852319517</v>
      </c>
      <c r="AU30" s="21">
        <f t="shared" ca="1" si="46"/>
        <v>0.28421015726984783</v>
      </c>
      <c r="AV30" s="21">
        <f ca="1">OFFSET(Runs2!$B17,0,1*'Scenarios (2)'!AV$1)</f>
        <v>0.2622658496504488</v>
      </c>
      <c r="AW30" s="21">
        <f t="shared" ca="1" si="47"/>
        <v>0.23472576822188762</v>
      </c>
      <c r="AX30" s="21">
        <f ca="1">OFFSET(Runs2!$B17,0,1*'Scenarios (2)'!AX$1)</f>
        <v>0.25027194359181543</v>
      </c>
      <c r="AY30" s="21">
        <f t="shared" ca="1" si="48"/>
        <v>0.17825945782743438</v>
      </c>
      <c r="AZ30" s="21">
        <f ca="1">OFFSET(Runs2!$B17,0,1*'Scenarios (2)'!AZ$1)</f>
        <v>0.25871436895880229</v>
      </c>
      <c r="BA30" s="21">
        <f t="shared" ca="1" si="49"/>
        <v>0.21800569303419939</v>
      </c>
      <c r="BB30" s="21">
        <f ca="1">OFFSET(Runs2!$B17,0,1*'Scenarios (2)'!BB$1)</f>
        <v>0.22546786457138948</v>
      </c>
      <c r="BC30" s="21">
        <f t="shared" ca="1" si="50"/>
        <v>6.1483920469631761E-2</v>
      </c>
      <c r="BD30" s="21">
        <f ca="1">OFFSET(Runs2!$B17,0,1*'Scenarios (2)'!BD$1)</f>
        <v>0.24139688519242963</v>
      </c>
      <c r="BE30" s="21">
        <f t="shared" ca="1" si="51"/>
        <v>0.13647642235102353</v>
      </c>
      <c r="BF30" s="21">
        <f ca="1">OFFSET(Runs2!$B17,0,1*'Scenarios (2)'!BF$1)</f>
        <v>0.22293591325433601</v>
      </c>
      <c r="BG30" s="23">
        <f t="shared" ca="1" si="26"/>
        <v>4.9563704630566197E-2</v>
      </c>
    </row>
    <row r="31" spans="2:59" ht="16.2" thickTop="1" x14ac:dyDescent="0.3"/>
  </sheetData>
  <mergeCells count="279">
    <mergeCell ref="BF7:BG7"/>
    <mergeCell ref="BF8:BG8"/>
    <mergeCell ref="BF9:BG9"/>
    <mergeCell ref="L2:M2"/>
    <mergeCell ref="J2:K2"/>
    <mergeCell ref="H2:I2"/>
    <mergeCell ref="F2:G2"/>
    <mergeCell ref="AF8:AG8"/>
    <mergeCell ref="AF9:AG9"/>
    <mergeCell ref="AH7:AI7"/>
    <mergeCell ref="AH8:AI8"/>
    <mergeCell ref="AH9:AI9"/>
    <mergeCell ref="AJ7:AK7"/>
    <mergeCell ref="AJ8:AK8"/>
    <mergeCell ref="AJ9:AK9"/>
    <mergeCell ref="AB7:AC7"/>
    <mergeCell ref="AB8:AC8"/>
    <mergeCell ref="AB9:AC9"/>
    <mergeCell ref="AD7:AE7"/>
    <mergeCell ref="AD8:AE8"/>
    <mergeCell ref="AD9:AE9"/>
    <mergeCell ref="X7:Y7"/>
    <mergeCell ref="X8:Y8"/>
    <mergeCell ref="X9:Y9"/>
    <mergeCell ref="Z7:AA7"/>
    <mergeCell ref="Z8:AA8"/>
    <mergeCell ref="Z9:AA9"/>
    <mergeCell ref="T7:U7"/>
    <mergeCell ref="T8:U8"/>
    <mergeCell ref="T9:U9"/>
    <mergeCell ref="V7:W7"/>
    <mergeCell ref="V8:W8"/>
    <mergeCell ref="V9:W9"/>
    <mergeCell ref="J8:K8"/>
    <mergeCell ref="J9:K9"/>
    <mergeCell ref="F7:G7"/>
    <mergeCell ref="P7:Q7"/>
    <mergeCell ref="P8:Q8"/>
    <mergeCell ref="P9:Q9"/>
    <mergeCell ref="R7:S7"/>
    <mergeCell ref="R8:S8"/>
    <mergeCell ref="R9:S9"/>
    <mergeCell ref="L7:M7"/>
    <mergeCell ref="L8:M8"/>
    <mergeCell ref="L9:M9"/>
    <mergeCell ref="N7:O7"/>
    <mergeCell ref="N8:O8"/>
    <mergeCell ref="N9:O9"/>
    <mergeCell ref="BD2:BE2"/>
    <mergeCell ref="BD3:BE3"/>
    <mergeCell ref="BD4:BE4"/>
    <mergeCell ref="BD5:BE5"/>
    <mergeCell ref="BD6:BE6"/>
    <mergeCell ref="BD10:BE10"/>
    <mergeCell ref="BD7:BE7"/>
    <mergeCell ref="BD8:BE8"/>
    <mergeCell ref="BD9:BE9"/>
    <mergeCell ref="BB2:BC2"/>
    <mergeCell ref="BB3:BC3"/>
    <mergeCell ref="BB4:BC4"/>
    <mergeCell ref="BB5:BC5"/>
    <mergeCell ref="BB6:BC6"/>
    <mergeCell ref="BB10:BC10"/>
    <mergeCell ref="BB7:BC7"/>
    <mergeCell ref="BB8:BC8"/>
    <mergeCell ref="BB9:BC9"/>
    <mergeCell ref="AZ2:BA2"/>
    <mergeCell ref="AZ3:BA3"/>
    <mergeCell ref="AZ4:BA4"/>
    <mergeCell ref="AZ5:BA5"/>
    <mergeCell ref="AZ6:BA6"/>
    <mergeCell ref="AZ10:BA10"/>
    <mergeCell ref="AZ7:BA7"/>
    <mergeCell ref="AZ8:BA8"/>
    <mergeCell ref="AZ9:BA9"/>
    <mergeCell ref="AX2:AY2"/>
    <mergeCell ref="AX3:AY3"/>
    <mergeCell ref="AX4:AY4"/>
    <mergeCell ref="AX5:AY5"/>
    <mergeCell ref="AX6:AY6"/>
    <mergeCell ref="AX10:AY10"/>
    <mergeCell ref="AX7:AY7"/>
    <mergeCell ref="AX8:AY8"/>
    <mergeCell ref="AX9:AY9"/>
    <mergeCell ref="AV2:AW2"/>
    <mergeCell ref="AV3:AW3"/>
    <mergeCell ref="AV4:AW4"/>
    <mergeCell ref="AV5:AW5"/>
    <mergeCell ref="AV6:AW6"/>
    <mergeCell ref="AV10:AW10"/>
    <mergeCell ref="AV7:AW7"/>
    <mergeCell ref="AV8:AW8"/>
    <mergeCell ref="AV9:AW9"/>
    <mergeCell ref="AT2:AU2"/>
    <mergeCell ref="AT3:AU3"/>
    <mergeCell ref="AT4:AU4"/>
    <mergeCell ref="AT5:AU5"/>
    <mergeCell ref="AT6:AU6"/>
    <mergeCell ref="AT10:AU10"/>
    <mergeCell ref="AT7:AU7"/>
    <mergeCell ref="AT8:AU8"/>
    <mergeCell ref="AT9:AU9"/>
    <mergeCell ref="AR2:AS2"/>
    <mergeCell ref="AR3:AS3"/>
    <mergeCell ref="AR4:AS4"/>
    <mergeCell ref="AR5:AS5"/>
    <mergeCell ref="AR6:AS6"/>
    <mergeCell ref="AR10:AS10"/>
    <mergeCell ref="AR7:AS7"/>
    <mergeCell ref="AR8:AS8"/>
    <mergeCell ref="AR9:AS9"/>
    <mergeCell ref="AP2:AQ2"/>
    <mergeCell ref="AP3:AQ3"/>
    <mergeCell ref="AP4:AQ4"/>
    <mergeCell ref="AP5:AQ5"/>
    <mergeCell ref="AP6:AQ6"/>
    <mergeCell ref="AP10:AQ10"/>
    <mergeCell ref="AP7:AQ7"/>
    <mergeCell ref="AP8:AQ8"/>
    <mergeCell ref="AP9:AQ9"/>
    <mergeCell ref="AN2:AO2"/>
    <mergeCell ref="AN3:AO3"/>
    <mergeCell ref="AN4:AO4"/>
    <mergeCell ref="AN5:AO5"/>
    <mergeCell ref="AN6:AO6"/>
    <mergeCell ref="AN10:AO10"/>
    <mergeCell ref="AN7:AO7"/>
    <mergeCell ref="AN8:AO8"/>
    <mergeCell ref="AN9:AO9"/>
    <mergeCell ref="AF7:AG7"/>
    <mergeCell ref="AL2:AM2"/>
    <mergeCell ref="AL3:AM3"/>
    <mergeCell ref="AL4:AM4"/>
    <mergeCell ref="AL5:AM5"/>
    <mergeCell ref="AL6:AM6"/>
    <mergeCell ref="AL10:AM10"/>
    <mergeCell ref="AL7:AM7"/>
    <mergeCell ref="AL8:AM8"/>
    <mergeCell ref="AL9:AM9"/>
    <mergeCell ref="BF10:BG10"/>
    <mergeCell ref="AF2:AG2"/>
    <mergeCell ref="AF3:AG3"/>
    <mergeCell ref="AF4:AG4"/>
    <mergeCell ref="BF2:BG2"/>
    <mergeCell ref="BF3:BG3"/>
    <mergeCell ref="BF4:BG4"/>
    <mergeCell ref="BF5:BG5"/>
    <mergeCell ref="BF6:BG6"/>
    <mergeCell ref="AJ2:AK2"/>
    <mergeCell ref="AJ3:AK3"/>
    <mergeCell ref="AJ4:AK4"/>
    <mergeCell ref="AJ5:AK5"/>
    <mergeCell ref="AJ6:AK6"/>
    <mergeCell ref="AJ10:AK10"/>
    <mergeCell ref="AF5:AG5"/>
    <mergeCell ref="AF6:AG6"/>
    <mergeCell ref="AF10:AG10"/>
    <mergeCell ref="AH2:AI2"/>
    <mergeCell ref="AH3:AI3"/>
    <mergeCell ref="AH4:AI4"/>
    <mergeCell ref="AH5:AI5"/>
    <mergeCell ref="AH6:AI6"/>
    <mergeCell ref="AH10:AI10"/>
    <mergeCell ref="D15:E15"/>
    <mergeCell ref="B27:B30"/>
    <mergeCell ref="D27:E27"/>
    <mergeCell ref="D28:E28"/>
    <mergeCell ref="D29:E29"/>
    <mergeCell ref="D30:E30"/>
    <mergeCell ref="D14:E14"/>
    <mergeCell ref="B19:B22"/>
    <mergeCell ref="D19:E19"/>
    <mergeCell ref="D20:E20"/>
    <mergeCell ref="D21:E21"/>
    <mergeCell ref="D22:E22"/>
    <mergeCell ref="B23:B26"/>
    <mergeCell ref="D23:E23"/>
    <mergeCell ref="D24:E24"/>
    <mergeCell ref="D25:E25"/>
    <mergeCell ref="D26:E26"/>
    <mergeCell ref="B12:B15"/>
    <mergeCell ref="D12:E12"/>
    <mergeCell ref="D13:E13"/>
    <mergeCell ref="B16:B18"/>
    <mergeCell ref="D16:E16"/>
    <mergeCell ref="D17:E17"/>
    <mergeCell ref="D18:E18"/>
    <mergeCell ref="V10:W10"/>
    <mergeCell ref="X10:Y10"/>
    <mergeCell ref="Z10:AA10"/>
    <mergeCell ref="AB10:AC10"/>
    <mergeCell ref="AD10:AE10"/>
    <mergeCell ref="B11:C11"/>
    <mergeCell ref="D11:E11"/>
    <mergeCell ref="AD6:AE6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R6:S6"/>
    <mergeCell ref="T6:U6"/>
    <mergeCell ref="V6:W6"/>
    <mergeCell ref="X6:Y6"/>
    <mergeCell ref="Z6:AA6"/>
    <mergeCell ref="AB6:AC6"/>
    <mergeCell ref="B2:B10"/>
    <mergeCell ref="AD4:AE4"/>
    <mergeCell ref="D5:E5"/>
    <mergeCell ref="F5:G5"/>
    <mergeCell ref="H5:I5"/>
    <mergeCell ref="J5:K5"/>
    <mergeCell ref="L5:M5"/>
    <mergeCell ref="Z5:AA5"/>
    <mergeCell ref="AB5:AC5"/>
    <mergeCell ref="AD5:AE5"/>
    <mergeCell ref="R5:S5"/>
    <mergeCell ref="T5:U5"/>
    <mergeCell ref="V5:W5"/>
    <mergeCell ref="X5:Y5"/>
    <mergeCell ref="N4:O4"/>
    <mergeCell ref="P4:Q4"/>
    <mergeCell ref="R4:S4"/>
    <mergeCell ref="T4:U4"/>
    <mergeCell ref="N5:O5"/>
    <mergeCell ref="P5:Q5"/>
    <mergeCell ref="H4:I4"/>
    <mergeCell ref="J4:K4"/>
    <mergeCell ref="L4:M4"/>
    <mergeCell ref="AD2:AE2"/>
    <mergeCell ref="D3:E3"/>
    <mergeCell ref="F3:G3"/>
    <mergeCell ref="H3:I3"/>
    <mergeCell ref="J3:K3"/>
    <mergeCell ref="L3:M3"/>
    <mergeCell ref="N3:O3"/>
    <mergeCell ref="P3:Q3"/>
    <mergeCell ref="N2:O2"/>
    <mergeCell ref="P2:Q2"/>
    <mergeCell ref="R2:S2"/>
    <mergeCell ref="T2:U2"/>
    <mergeCell ref="V2:W2"/>
    <mergeCell ref="X2:Y2"/>
    <mergeCell ref="D2:E2"/>
    <mergeCell ref="AD3:AE3"/>
    <mergeCell ref="AB3:AC3"/>
    <mergeCell ref="R3:S3"/>
    <mergeCell ref="T3:U3"/>
    <mergeCell ref="V3:W3"/>
    <mergeCell ref="X3:Y3"/>
    <mergeCell ref="Z3:AA3"/>
    <mergeCell ref="D9:E9"/>
    <mergeCell ref="Z2:AA2"/>
    <mergeCell ref="AB2:AC2"/>
    <mergeCell ref="D4:E4"/>
    <mergeCell ref="F4:G4"/>
    <mergeCell ref="V4:W4"/>
    <mergeCell ref="X4:Y4"/>
    <mergeCell ref="Z4:AA4"/>
    <mergeCell ref="AB4:AC4"/>
    <mergeCell ref="D6:E6"/>
    <mergeCell ref="F6:G6"/>
    <mergeCell ref="H6:I6"/>
    <mergeCell ref="J6:K6"/>
    <mergeCell ref="L6:M6"/>
    <mergeCell ref="N6:O6"/>
    <mergeCell ref="P6:Q6"/>
    <mergeCell ref="F8:G8"/>
    <mergeCell ref="F9:G9"/>
    <mergeCell ref="D7:E7"/>
    <mergeCell ref="D8:E8"/>
    <mergeCell ref="H7:I7"/>
    <mergeCell ref="H8:I8"/>
    <mergeCell ref="H9:I9"/>
    <mergeCell ref="J7:K7"/>
  </mergeCells>
  <pageMargins left="0.7" right="0.7" top="0.75" bottom="0.75" header="0.3" footer="0.3"/>
  <pageSetup scale="78" orientation="landscape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zoomScaleNormal="100" workbookViewId="0">
      <selection activeCell="B1" sqref="A1:B1048576"/>
    </sheetView>
  </sheetViews>
  <sheetFormatPr defaultRowHeight="15.6" x14ac:dyDescent="0.3"/>
  <cols>
    <col min="2" max="2" width="31.296875" bestFit="1" customWidth="1"/>
    <col min="3" max="3" width="17.5" bestFit="1" customWidth="1"/>
  </cols>
  <sheetData>
    <row r="2" spans="2:5" ht="16.2" thickBot="1" x14ac:dyDescent="0.35"/>
    <row r="3" spans="2:5" ht="16.2" thickTop="1" x14ac:dyDescent="0.3">
      <c r="B3" s="203" t="s">
        <v>0</v>
      </c>
      <c r="C3" s="1" t="s">
        <v>1</v>
      </c>
      <c r="D3" s="206" t="s">
        <v>2</v>
      </c>
      <c r="E3" s="261"/>
    </row>
    <row r="4" spans="2:5" x14ac:dyDescent="0.3">
      <c r="B4" s="204"/>
      <c r="C4" s="3" t="s">
        <v>3</v>
      </c>
      <c r="D4" s="192">
        <v>11</v>
      </c>
      <c r="E4" s="262"/>
    </row>
    <row r="5" spans="2:5" x14ac:dyDescent="0.3">
      <c r="B5" s="204"/>
      <c r="C5" s="3" t="s">
        <v>97</v>
      </c>
      <c r="D5" s="192">
        <v>12</v>
      </c>
      <c r="E5" s="262"/>
    </row>
    <row r="6" spans="2:5" x14ac:dyDescent="0.3">
      <c r="B6" s="204"/>
      <c r="C6" s="3" t="s">
        <v>67</v>
      </c>
      <c r="D6" s="233">
        <v>525</v>
      </c>
      <c r="E6" s="199"/>
    </row>
    <row r="7" spans="2:5" x14ac:dyDescent="0.3">
      <c r="B7" s="204"/>
      <c r="C7" s="3" t="s">
        <v>5</v>
      </c>
      <c r="D7" s="195" t="s">
        <v>104</v>
      </c>
      <c r="E7" s="263"/>
    </row>
    <row r="8" spans="2:5" x14ac:dyDescent="0.3">
      <c r="B8" s="253"/>
      <c r="C8" s="92" t="s">
        <v>100</v>
      </c>
      <c r="D8" s="195" t="s">
        <v>69</v>
      </c>
      <c r="E8" s="263"/>
    </row>
    <row r="9" spans="2:5" x14ac:dyDescent="0.3">
      <c r="B9" s="253"/>
      <c r="C9" s="92" t="s">
        <v>106</v>
      </c>
      <c r="D9" s="251" t="s">
        <v>69</v>
      </c>
      <c r="E9" s="264"/>
    </row>
    <row r="10" spans="2:5" x14ac:dyDescent="0.3">
      <c r="B10" s="253"/>
      <c r="C10" s="92" t="s">
        <v>116</v>
      </c>
      <c r="D10" s="192" t="s">
        <v>69</v>
      </c>
      <c r="E10" s="262"/>
    </row>
    <row r="11" spans="2:5" ht="16.2" thickBot="1" x14ac:dyDescent="0.35">
      <c r="B11" s="205"/>
      <c r="C11" s="4" t="s">
        <v>68</v>
      </c>
      <c r="D11" s="187" t="s">
        <v>69</v>
      </c>
      <c r="E11" s="265"/>
    </row>
    <row r="12" spans="2:5" ht="18.600000000000001" thickTop="1" thickBot="1" x14ac:dyDescent="0.35">
      <c r="B12" s="229" t="s">
        <v>10</v>
      </c>
      <c r="C12" s="230"/>
      <c r="D12" s="231" t="s">
        <v>11</v>
      </c>
      <c r="E12" s="266"/>
    </row>
    <row r="13" spans="2:5" ht="16.2" thickTop="1" x14ac:dyDescent="0.3">
      <c r="B13" s="161" t="s">
        <v>15</v>
      </c>
      <c r="C13" s="32" t="s">
        <v>17</v>
      </c>
      <c r="D13" s="163">
        <v>9.6500708138113005</v>
      </c>
      <c r="E13" s="267"/>
    </row>
    <row r="14" spans="2:5" x14ac:dyDescent="0.3">
      <c r="B14" s="162"/>
      <c r="C14" s="33" t="s">
        <v>16</v>
      </c>
      <c r="D14" s="165">
        <v>4.0789391604602052</v>
      </c>
      <c r="E14" s="268"/>
    </row>
    <row r="15" spans="2:5" x14ac:dyDescent="0.3">
      <c r="B15" s="162"/>
      <c r="C15" s="153" t="s">
        <v>84</v>
      </c>
      <c r="D15" s="255">
        <v>1.4827043705642553</v>
      </c>
      <c r="E15" s="269"/>
    </row>
    <row r="16" spans="2:5" ht="16.2" thickBot="1" x14ac:dyDescent="0.35">
      <c r="B16" s="172"/>
      <c r="C16" s="157" t="s">
        <v>85</v>
      </c>
      <c r="D16" s="254">
        <v>2.4327875605142184</v>
      </c>
      <c r="E16" s="270"/>
    </row>
    <row r="17" spans="2:5" ht="16.2" thickTop="1" x14ac:dyDescent="0.3">
      <c r="B17" s="162" t="s">
        <v>13</v>
      </c>
      <c r="C17" s="33" t="s">
        <v>70</v>
      </c>
      <c r="D17" s="237">
        <v>9695</v>
      </c>
      <c r="E17" s="271"/>
    </row>
    <row r="18" spans="2:5" x14ac:dyDescent="0.3">
      <c r="B18" s="162"/>
      <c r="C18" s="33" t="s">
        <v>71</v>
      </c>
      <c r="D18" s="237">
        <v>1447</v>
      </c>
      <c r="E18" s="271"/>
    </row>
    <row r="19" spans="2:5" ht="16.2" thickBot="1" x14ac:dyDescent="0.35">
      <c r="B19" s="172"/>
      <c r="C19" s="33" t="s">
        <v>72</v>
      </c>
      <c r="D19" s="175">
        <v>0.14925219185146982</v>
      </c>
      <c r="E19" s="272"/>
    </row>
    <row r="20" spans="2:5" ht="16.2" thickTop="1" x14ac:dyDescent="0.3">
      <c r="B20" s="239" t="s">
        <v>73</v>
      </c>
      <c r="C20" s="32" t="s">
        <v>78</v>
      </c>
      <c r="D20" s="235">
        <v>636</v>
      </c>
      <c r="E20" s="273"/>
    </row>
    <row r="21" spans="2:5" x14ac:dyDescent="0.3">
      <c r="B21" s="240"/>
      <c r="C21" s="33" t="s">
        <v>79</v>
      </c>
      <c r="D21" s="237">
        <v>397</v>
      </c>
      <c r="E21" s="271"/>
    </row>
    <row r="22" spans="2:5" x14ac:dyDescent="0.3">
      <c r="B22" s="240"/>
      <c r="C22" s="33" t="s">
        <v>80</v>
      </c>
      <c r="D22" s="237">
        <v>411</v>
      </c>
      <c r="E22" s="271"/>
    </row>
    <row r="23" spans="2:5" ht="16.2" thickBot="1" x14ac:dyDescent="0.35">
      <c r="B23" s="241"/>
      <c r="C23" s="34" t="s">
        <v>81</v>
      </c>
      <c r="D23" s="227">
        <v>223</v>
      </c>
      <c r="E23" s="274"/>
    </row>
    <row r="24" spans="2:5" ht="16.2" thickTop="1" x14ac:dyDescent="0.3">
      <c r="B24" s="239" t="s">
        <v>74</v>
      </c>
      <c r="C24" s="33" t="s">
        <v>75</v>
      </c>
      <c r="D24" s="168">
        <v>0.56162970603403817</v>
      </c>
      <c r="E24" s="275"/>
    </row>
    <row r="25" spans="2:5" x14ac:dyDescent="0.3">
      <c r="B25" s="240"/>
      <c r="C25" s="33" t="s">
        <v>76</v>
      </c>
      <c r="D25" s="173">
        <v>0.10211449200618876</v>
      </c>
      <c r="E25" s="276"/>
    </row>
    <row r="26" spans="2:5" x14ac:dyDescent="0.3">
      <c r="B26" s="240"/>
      <c r="C26" s="33" t="s">
        <v>77</v>
      </c>
      <c r="D26" s="242">
        <v>2.4239298607529654E-2</v>
      </c>
      <c r="E26" s="278"/>
    </row>
    <row r="27" spans="2:5" ht="16.2" thickBot="1" x14ac:dyDescent="0.35">
      <c r="B27" s="241"/>
      <c r="C27" s="33" t="s">
        <v>82</v>
      </c>
      <c r="D27" s="227">
        <v>66</v>
      </c>
      <c r="E27" s="274"/>
    </row>
    <row r="28" spans="2:5" ht="16.2" thickTop="1" x14ac:dyDescent="0.3">
      <c r="B28" s="161" t="s">
        <v>19</v>
      </c>
      <c r="C28" s="32" t="s">
        <v>66</v>
      </c>
      <c r="D28" s="168">
        <v>0.45965037043425389</v>
      </c>
      <c r="E28" s="275"/>
    </row>
    <row r="29" spans="2:5" x14ac:dyDescent="0.3">
      <c r="B29" s="162"/>
      <c r="C29" s="33" t="s">
        <v>20</v>
      </c>
      <c r="D29" s="173">
        <v>0.50325771477664527</v>
      </c>
      <c r="E29" s="276"/>
    </row>
    <row r="30" spans="2:5" x14ac:dyDescent="0.3">
      <c r="B30" s="162"/>
      <c r="C30" s="33" t="s">
        <v>21</v>
      </c>
      <c r="D30" s="173">
        <v>0.4071495384586476</v>
      </c>
      <c r="E30" s="276"/>
    </row>
    <row r="31" spans="2:5" ht="16.2" thickBot="1" x14ac:dyDescent="0.35">
      <c r="B31" s="167"/>
      <c r="C31" s="35" t="s">
        <v>22</v>
      </c>
      <c r="D31" s="170">
        <v>0.21240817710327242</v>
      </c>
      <c r="E31" s="277"/>
    </row>
    <row r="32" spans="2:5" ht="16.2" thickTop="1" x14ac:dyDescent="0.3"/>
  </sheetData>
  <mergeCells count="36">
    <mergeCell ref="B24:B27"/>
    <mergeCell ref="D24:E24"/>
    <mergeCell ref="D25:E25"/>
    <mergeCell ref="D26:E26"/>
    <mergeCell ref="D27:E27"/>
    <mergeCell ref="B28:B31"/>
    <mergeCell ref="D28:E28"/>
    <mergeCell ref="D29:E29"/>
    <mergeCell ref="D30:E30"/>
    <mergeCell ref="D31:E31"/>
    <mergeCell ref="B17:B19"/>
    <mergeCell ref="D17:E17"/>
    <mergeCell ref="D18:E18"/>
    <mergeCell ref="D19:E19"/>
    <mergeCell ref="B20:B23"/>
    <mergeCell ref="D20:E20"/>
    <mergeCell ref="D21:E21"/>
    <mergeCell ref="D22:E22"/>
    <mergeCell ref="D23:E23"/>
    <mergeCell ref="B12:C12"/>
    <mergeCell ref="D12:E12"/>
    <mergeCell ref="B13:B16"/>
    <mergeCell ref="D13:E13"/>
    <mergeCell ref="D14:E14"/>
    <mergeCell ref="D15:E15"/>
    <mergeCell ref="D16:E16"/>
    <mergeCell ref="B3:B11"/>
    <mergeCell ref="D3:E3"/>
    <mergeCell ref="D4:E4"/>
    <mergeCell ref="D5:E5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B2" sqref="B2:U17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203" t="s">
        <v>0</v>
      </c>
      <c r="C2" s="1" t="s">
        <v>1</v>
      </c>
      <c r="D2" s="206" t="s">
        <v>2</v>
      </c>
      <c r="E2" s="207"/>
      <c r="F2" s="200" t="s">
        <v>2</v>
      </c>
      <c r="G2" s="201"/>
      <c r="H2" s="206" t="s">
        <v>2</v>
      </c>
      <c r="I2" s="207"/>
      <c r="J2" s="200" t="s">
        <v>2</v>
      </c>
      <c r="K2" s="201"/>
      <c r="L2" s="200" t="s">
        <v>2</v>
      </c>
      <c r="M2" s="201"/>
      <c r="N2" s="200" t="s">
        <v>2</v>
      </c>
      <c r="O2" s="201"/>
      <c r="P2" s="200" t="s">
        <v>2</v>
      </c>
      <c r="Q2" s="201"/>
      <c r="R2" s="200" t="s">
        <v>2</v>
      </c>
      <c r="S2" s="201"/>
      <c r="T2" s="200" t="s">
        <v>2</v>
      </c>
      <c r="U2" s="202"/>
    </row>
    <row r="3" spans="2:21" x14ac:dyDescent="0.3">
      <c r="B3" s="204"/>
      <c r="C3" s="3" t="s">
        <v>3</v>
      </c>
      <c r="D3" s="192">
        <v>11</v>
      </c>
      <c r="E3" s="193"/>
      <c r="F3" s="185">
        <v>11</v>
      </c>
      <c r="G3" s="184"/>
      <c r="H3" s="192">
        <v>11</v>
      </c>
      <c r="I3" s="193"/>
      <c r="J3" s="185">
        <v>11</v>
      </c>
      <c r="K3" s="184"/>
      <c r="L3" s="185">
        <v>18</v>
      </c>
      <c r="M3" s="184"/>
      <c r="N3" s="185">
        <v>18</v>
      </c>
      <c r="O3" s="184"/>
      <c r="P3" s="185">
        <v>18</v>
      </c>
      <c r="Q3" s="184"/>
      <c r="R3" s="185">
        <v>18</v>
      </c>
      <c r="S3" s="184"/>
      <c r="T3" s="185">
        <v>18</v>
      </c>
      <c r="U3" s="186"/>
    </row>
    <row r="4" spans="2:21" x14ac:dyDescent="0.3">
      <c r="B4" s="204"/>
      <c r="C4" s="3" t="s">
        <v>4</v>
      </c>
      <c r="D4" s="192">
        <v>12</v>
      </c>
      <c r="E4" s="193"/>
      <c r="F4" s="185">
        <v>12</v>
      </c>
      <c r="G4" s="184"/>
      <c r="H4" s="192">
        <v>24</v>
      </c>
      <c r="I4" s="193"/>
      <c r="J4" s="185">
        <v>24</v>
      </c>
      <c r="K4" s="184"/>
      <c r="L4" s="185">
        <v>12</v>
      </c>
      <c r="M4" s="184"/>
      <c r="N4" s="185">
        <v>12</v>
      </c>
      <c r="O4" s="184"/>
      <c r="P4" s="185">
        <v>24</v>
      </c>
      <c r="Q4" s="184"/>
      <c r="R4" s="185">
        <v>24</v>
      </c>
      <c r="S4" s="184"/>
      <c r="T4" s="185">
        <v>24</v>
      </c>
      <c r="U4" s="186"/>
    </row>
    <row r="5" spans="2:21" x14ac:dyDescent="0.3">
      <c r="B5" s="204"/>
      <c r="C5" s="3" t="s">
        <v>5</v>
      </c>
      <c r="D5" s="195" t="s">
        <v>6</v>
      </c>
      <c r="E5" s="196"/>
      <c r="F5" s="197" t="s">
        <v>7</v>
      </c>
      <c r="G5" s="198"/>
      <c r="H5" s="195" t="s">
        <v>6</v>
      </c>
      <c r="I5" s="196"/>
      <c r="J5" s="197" t="s">
        <v>7</v>
      </c>
      <c r="K5" s="198"/>
      <c r="L5" s="197" t="s">
        <v>6</v>
      </c>
      <c r="M5" s="198"/>
      <c r="N5" s="197" t="s">
        <v>7</v>
      </c>
      <c r="O5" s="198"/>
      <c r="P5" s="197" t="s">
        <v>6</v>
      </c>
      <c r="Q5" s="198"/>
      <c r="R5" s="197" t="s">
        <v>7</v>
      </c>
      <c r="S5" s="198"/>
      <c r="T5" s="197" t="s">
        <v>7</v>
      </c>
      <c r="U5" s="199"/>
    </row>
    <row r="6" spans="2:21" x14ac:dyDescent="0.3">
      <c r="B6" s="204"/>
      <c r="C6" s="3" t="s">
        <v>8</v>
      </c>
      <c r="D6" s="192">
        <v>0</v>
      </c>
      <c r="E6" s="193"/>
      <c r="F6" s="183" t="s">
        <v>24</v>
      </c>
      <c r="G6" s="184"/>
      <c r="H6" s="194" t="s">
        <v>25</v>
      </c>
      <c r="I6" s="193"/>
      <c r="J6" s="183" t="s">
        <v>26</v>
      </c>
      <c r="K6" s="184"/>
      <c r="L6" s="183" t="s">
        <v>26</v>
      </c>
      <c r="M6" s="184"/>
      <c r="N6" s="183" t="s">
        <v>25</v>
      </c>
      <c r="O6" s="184"/>
      <c r="P6" s="183" t="s">
        <v>24</v>
      </c>
      <c r="Q6" s="184"/>
      <c r="R6" s="185">
        <v>0</v>
      </c>
      <c r="S6" s="184"/>
      <c r="T6" s="185" t="s">
        <v>25</v>
      </c>
      <c r="U6" s="186"/>
    </row>
    <row r="7" spans="2:21" ht="16.2" thickBot="1" x14ac:dyDescent="0.35">
      <c r="B7" s="205"/>
      <c r="C7" s="4" t="s">
        <v>9</v>
      </c>
      <c r="D7" s="187">
        <v>0</v>
      </c>
      <c r="E7" s="188"/>
      <c r="F7" s="177" t="s">
        <v>24</v>
      </c>
      <c r="G7" s="189"/>
      <c r="H7" s="190" t="s">
        <v>24</v>
      </c>
      <c r="I7" s="188"/>
      <c r="J7" s="191">
        <v>0</v>
      </c>
      <c r="K7" s="189"/>
      <c r="L7" s="177" t="s">
        <v>24</v>
      </c>
      <c r="M7" s="189"/>
      <c r="N7" s="191">
        <v>0</v>
      </c>
      <c r="O7" s="189"/>
      <c r="P7" s="191">
        <v>0</v>
      </c>
      <c r="Q7" s="189"/>
      <c r="R7" s="177" t="s">
        <v>24</v>
      </c>
      <c r="S7" s="189"/>
      <c r="T7" s="177">
        <v>0</v>
      </c>
      <c r="U7" s="178"/>
    </row>
    <row r="8" spans="2:21" ht="18.600000000000001" thickTop="1" thickBot="1" x14ac:dyDescent="0.35">
      <c r="B8" s="179" t="s">
        <v>10</v>
      </c>
      <c r="C8" s="180"/>
      <c r="D8" s="181" t="s">
        <v>11</v>
      </c>
      <c r="E8" s="182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161" t="s">
        <v>15</v>
      </c>
      <c r="C9" s="32" t="s">
        <v>18</v>
      </c>
      <c r="D9" s="163">
        <v>7.5998151667119513</v>
      </c>
      <c r="E9" s="164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162"/>
      <c r="C10" s="33" t="s">
        <v>17</v>
      </c>
      <c r="D10" s="165">
        <v>9.550203450601856</v>
      </c>
      <c r="E10" s="166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162"/>
      <c r="C11" s="33" t="s">
        <v>16</v>
      </c>
      <c r="D11" s="165">
        <v>4.6176326157115044</v>
      </c>
      <c r="E11" s="166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161" t="s">
        <v>19</v>
      </c>
      <c r="C12" s="32" t="s">
        <v>43</v>
      </c>
      <c r="D12" s="168">
        <v>0.84055520156674202</v>
      </c>
      <c r="E12" s="169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162"/>
      <c r="C13" s="33" t="s">
        <v>20</v>
      </c>
      <c r="D13" s="173">
        <v>0.75810278510343632</v>
      </c>
      <c r="E13" s="174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162"/>
      <c r="C14" s="33" t="s">
        <v>21</v>
      </c>
      <c r="D14" s="173">
        <v>0.5422982725121448</v>
      </c>
      <c r="E14" s="174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172"/>
      <c r="C15" s="34" t="s">
        <v>22</v>
      </c>
      <c r="D15" s="175">
        <v>0.49102653244984601</v>
      </c>
      <c r="E15" s="176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162" t="s">
        <v>13</v>
      </c>
      <c r="C16" s="33" t="s">
        <v>14</v>
      </c>
      <c r="D16" s="168">
        <v>0.16670263993517509</v>
      </c>
      <c r="E16" s="169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167"/>
      <c r="C17" s="35" t="s">
        <v>44</v>
      </c>
      <c r="D17" s="170">
        <v>0.21357759626448486</v>
      </c>
      <c r="E17" s="171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203" t="s">
        <v>0</v>
      </c>
      <c r="C19" s="1" t="s">
        <v>1</v>
      </c>
      <c r="D19" s="200" t="s">
        <v>23</v>
      </c>
      <c r="E19" s="201"/>
      <c r="F19" s="200" t="s">
        <v>23</v>
      </c>
      <c r="G19" s="201"/>
      <c r="H19" s="200" t="s">
        <v>23</v>
      </c>
      <c r="I19" s="201"/>
      <c r="J19" s="200" t="s">
        <v>23</v>
      </c>
      <c r="K19" s="201"/>
      <c r="L19" s="200" t="s">
        <v>23</v>
      </c>
      <c r="M19" s="201"/>
      <c r="N19" s="200" t="s">
        <v>23</v>
      </c>
      <c r="O19" s="201"/>
      <c r="P19" s="200" t="s">
        <v>23</v>
      </c>
      <c r="Q19" s="201"/>
      <c r="R19" s="200" t="s">
        <v>23</v>
      </c>
      <c r="S19" s="201"/>
      <c r="T19" s="200" t="s">
        <v>23</v>
      </c>
      <c r="U19" s="201"/>
      <c r="V19" s="200" t="s">
        <v>23</v>
      </c>
      <c r="W19" s="201"/>
      <c r="X19" s="200" t="s">
        <v>23</v>
      </c>
      <c r="Y19" s="202"/>
    </row>
    <row r="20" spans="2:25" x14ac:dyDescent="0.3">
      <c r="B20" s="204"/>
      <c r="C20" s="3" t="s">
        <v>3</v>
      </c>
      <c r="D20" s="185">
        <v>11</v>
      </c>
      <c r="E20" s="184"/>
      <c r="F20" s="185">
        <v>11</v>
      </c>
      <c r="G20" s="184"/>
      <c r="H20" s="185">
        <v>11</v>
      </c>
      <c r="I20" s="184"/>
      <c r="J20" s="185">
        <v>11</v>
      </c>
      <c r="K20" s="184"/>
      <c r="L20" s="185">
        <v>11</v>
      </c>
      <c r="M20" s="184"/>
      <c r="N20" s="185">
        <v>18</v>
      </c>
      <c r="O20" s="184"/>
      <c r="P20" s="185">
        <v>18</v>
      </c>
      <c r="Q20" s="184"/>
      <c r="R20" s="185">
        <v>18</v>
      </c>
      <c r="S20" s="184"/>
      <c r="T20" s="185">
        <v>18</v>
      </c>
      <c r="U20" s="184"/>
      <c r="V20" s="185">
        <v>18</v>
      </c>
      <c r="W20" s="184"/>
      <c r="X20" s="185">
        <v>18</v>
      </c>
      <c r="Y20" s="186"/>
    </row>
    <row r="21" spans="2:25" x14ac:dyDescent="0.3">
      <c r="B21" s="204"/>
      <c r="C21" s="3" t="s">
        <v>4</v>
      </c>
      <c r="D21" s="185">
        <v>12</v>
      </c>
      <c r="E21" s="184"/>
      <c r="F21" s="185">
        <v>12</v>
      </c>
      <c r="G21" s="184"/>
      <c r="H21" s="185">
        <v>24</v>
      </c>
      <c r="I21" s="184"/>
      <c r="J21" s="185">
        <v>24</v>
      </c>
      <c r="K21" s="184"/>
      <c r="L21" s="185">
        <v>24</v>
      </c>
      <c r="M21" s="184"/>
      <c r="N21" s="185">
        <v>12</v>
      </c>
      <c r="O21" s="184"/>
      <c r="P21" s="185">
        <v>12</v>
      </c>
      <c r="Q21" s="184"/>
      <c r="R21" s="185">
        <v>24</v>
      </c>
      <c r="S21" s="184"/>
      <c r="T21" s="185">
        <v>24</v>
      </c>
      <c r="U21" s="184"/>
      <c r="V21" s="185">
        <v>24</v>
      </c>
      <c r="W21" s="184"/>
      <c r="X21" s="185">
        <v>24</v>
      </c>
      <c r="Y21" s="186"/>
    </row>
    <row r="22" spans="2:25" x14ac:dyDescent="0.3">
      <c r="B22" s="204"/>
      <c r="C22" s="3" t="s">
        <v>5</v>
      </c>
      <c r="D22" s="197" t="s">
        <v>6</v>
      </c>
      <c r="E22" s="198"/>
      <c r="F22" s="197" t="s">
        <v>6</v>
      </c>
      <c r="G22" s="198"/>
      <c r="H22" s="197" t="s">
        <v>7</v>
      </c>
      <c r="I22" s="198"/>
      <c r="J22" s="197" t="s">
        <v>6</v>
      </c>
      <c r="K22" s="198"/>
      <c r="L22" s="197" t="s">
        <v>7</v>
      </c>
      <c r="M22" s="198"/>
      <c r="N22" s="197" t="s">
        <v>6</v>
      </c>
      <c r="O22" s="198"/>
      <c r="P22" s="197" t="s">
        <v>7</v>
      </c>
      <c r="Q22" s="198"/>
      <c r="R22" s="197" t="s">
        <v>6</v>
      </c>
      <c r="S22" s="198"/>
      <c r="T22" s="197" t="s">
        <v>7</v>
      </c>
      <c r="U22" s="198"/>
      <c r="V22" s="197" t="s">
        <v>7</v>
      </c>
      <c r="W22" s="198"/>
      <c r="X22" s="197" t="s">
        <v>7</v>
      </c>
      <c r="Y22" s="199"/>
    </row>
    <row r="23" spans="2:25" x14ac:dyDescent="0.3">
      <c r="B23" s="204"/>
      <c r="C23" s="3" t="s">
        <v>8</v>
      </c>
      <c r="D23" s="183">
        <v>0</v>
      </c>
      <c r="E23" s="184"/>
      <c r="F23" s="183" t="s">
        <v>26</v>
      </c>
      <c r="G23" s="184"/>
      <c r="H23" s="183" t="s">
        <v>25</v>
      </c>
      <c r="I23" s="184"/>
      <c r="J23" s="183" t="s">
        <v>24</v>
      </c>
      <c r="K23" s="184"/>
      <c r="L23" s="183" t="s">
        <v>47</v>
      </c>
      <c r="M23" s="184"/>
      <c r="N23" s="183">
        <v>0</v>
      </c>
      <c r="O23" s="184"/>
      <c r="P23" s="183" t="s">
        <v>24</v>
      </c>
      <c r="Q23" s="184"/>
      <c r="R23" s="185" t="s">
        <v>25</v>
      </c>
      <c r="S23" s="184"/>
      <c r="T23" s="185" t="s">
        <v>24</v>
      </c>
      <c r="U23" s="184"/>
      <c r="V23" s="185" t="s">
        <v>25</v>
      </c>
      <c r="W23" s="184"/>
      <c r="X23" s="183" t="s">
        <v>26</v>
      </c>
      <c r="Y23" s="208"/>
    </row>
    <row r="24" spans="2:25" ht="16.2" thickBot="1" x14ac:dyDescent="0.35">
      <c r="B24" s="205"/>
      <c r="C24" s="4" t="s">
        <v>9</v>
      </c>
      <c r="D24" s="177">
        <v>0</v>
      </c>
      <c r="E24" s="189"/>
      <c r="F24" s="177" t="s">
        <v>24</v>
      </c>
      <c r="G24" s="189"/>
      <c r="H24" s="191">
        <v>0</v>
      </c>
      <c r="I24" s="189"/>
      <c r="J24" s="177">
        <v>0</v>
      </c>
      <c r="K24" s="189"/>
      <c r="L24" s="177" t="s">
        <v>24</v>
      </c>
      <c r="M24" s="189"/>
      <c r="N24" s="191">
        <v>0</v>
      </c>
      <c r="O24" s="189"/>
      <c r="P24" s="177" t="s">
        <v>24</v>
      </c>
      <c r="Q24" s="189"/>
      <c r="R24" s="177" t="s">
        <v>24</v>
      </c>
      <c r="S24" s="189"/>
      <c r="T24" s="177">
        <v>0</v>
      </c>
      <c r="U24" s="189"/>
      <c r="V24" s="177">
        <v>0</v>
      </c>
      <c r="W24" s="189"/>
      <c r="X24" s="191">
        <v>0</v>
      </c>
      <c r="Y24" s="178"/>
    </row>
    <row r="25" spans="2:25" ht="18.600000000000001" thickTop="1" thickBot="1" x14ac:dyDescent="0.35">
      <c r="B25" s="179" t="s">
        <v>10</v>
      </c>
      <c r="C25" s="180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161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162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162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161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162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162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172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162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167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</mergeCells>
  <pageMargins left="0.25" right="0.25" top="0.75" bottom="0.75" header="0.3" footer="0.3"/>
  <pageSetup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5.6" x14ac:dyDescent="0.3"/>
  <cols>
    <col min="1" max="1" width="1.69921875" customWidth="1"/>
    <col min="2" max="2" width="15.5" bestFit="1" customWidth="1"/>
  </cols>
  <sheetData>
    <row r="1" spans="2:6" ht="6" customHeight="1" thickBot="1" x14ac:dyDescent="0.35"/>
    <row r="2" spans="2:6" ht="16.2" customHeight="1" thickTop="1" x14ac:dyDescent="0.3">
      <c r="B2" s="217" t="s">
        <v>10</v>
      </c>
      <c r="C2" s="209" t="s">
        <v>50</v>
      </c>
      <c r="D2" s="221"/>
      <c r="E2" s="209" t="s">
        <v>51</v>
      </c>
      <c r="F2" s="210"/>
    </row>
    <row r="3" spans="2:6" ht="16.2" thickBot="1" x14ac:dyDescent="0.35">
      <c r="B3" s="218"/>
      <c r="C3" s="213" t="s">
        <v>52</v>
      </c>
      <c r="D3" s="214"/>
      <c r="E3" s="59" t="s">
        <v>52</v>
      </c>
      <c r="F3" s="60" t="s">
        <v>12</v>
      </c>
    </row>
    <row r="4" spans="2:6" ht="16.2" thickTop="1" x14ac:dyDescent="0.3">
      <c r="B4" s="55" t="s">
        <v>17</v>
      </c>
      <c r="C4" s="163">
        <v>10.43</v>
      </c>
      <c r="D4" s="164"/>
      <c r="E4" s="13">
        <v>10.98</v>
      </c>
      <c r="F4" s="36">
        <f>(E4-$C4)/$C4</f>
        <v>5.2732502396931995E-2</v>
      </c>
    </row>
    <row r="5" spans="2:6" ht="16.2" thickBot="1" x14ac:dyDescent="0.35">
      <c r="B5" s="56" t="s">
        <v>16</v>
      </c>
      <c r="C5" s="215">
        <v>4.46</v>
      </c>
      <c r="D5" s="216"/>
      <c r="E5" s="52">
        <v>4.1900000000000004</v>
      </c>
      <c r="F5" s="53">
        <f>(E5-$C5)/$C5</f>
        <v>-6.0538116591928155E-2</v>
      </c>
    </row>
    <row r="6" spans="2:6" ht="16.2" thickTop="1" x14ac:dyDescent="0.3">
      <c r="B6" s="57" t="s">
        <v>20</v>
      </c>
      <c r="C6" s="219" t="s">
        <v>48</v>
      </c>
      <c r="D6" s="174"/>
      <c r="E6" s="16">
        <v>0.56000000000000005</v>
      </c>
      <c r="F6" s="18" t="s">
        <v>48</v>
      </c>
    </row>
    <row r="7" spans="2:6" x14ac:dyDescent="0.3">
      <c r="B7" s="57" t="s">
        <v>21</v>
      </c>
      <c r="C7" s="219" t="s">
        <v>48</v>
      </c>
      <c r="D7" s="174"/>
      <c r="E7" s="16">
        <v>0.44</v>
      </c>
      <c r="F7" s="18" t="s">
        <v>48</v>
      </c>
    </row>
    <row r="8" spans="2:6" ht="16.2" thickBot="1" x14ac:dyDescent="0.35">
      <c r="B8" s="56" t="s">
        <v>22</v>
      </c>
      <c r="C8" s="220" t="s">
        <v>48</v>
      </c>
      <c r="D8" s="176"/>
      <c r="E8" s="29">
        <v>0.24</v>
      </c>
      <c r="F8" s="31" t="s">
        <v>48</v>
      </c>
    </row>
    <row r="9" spans="2:6" ht="16.2" thickTop="1" x14ac:dyDescent="0.3">
      <c r="B9" s="57" t="s">
        <v>49</v>
      </c>
      <c r="C9" s="211">
        <v>1453</v>
      </c>
      <c r="D9" s="212"/>
      <c r="E9" s="54">
        <v>1546.8</v>
      </c>
      <c r="F9" s="27">
        <f t="shared" ref="F9" si="0">(E9-$C9)/$C9</f>
        <v>6.4556090846524403E-2</v>
      </c>
    </row>
    <row r="10" spans="2:6" x14ac:dyDescent="0.3">
      <c r="B10" s="57" t="s">
        <v>53</v>
      </c>
      <c r="C10" s="173">
        <v>0.15</v>
      </c>
      <c r="D10" s="174"/>
      <c r="E10" s="15">
        <v>0.16</v>
      </c>
      <c r="F10" s="19">
        <f>(E10-$C10)/$C10</f>
        <v>6.6666666666666735E-2</v>
      </c>
    </row>
    <row r="11" spans="2:6" ht="16.2" thickBot="1" x14ac:dyDescent="0.35">
      <c r="B11" s="58" t="s">
        <v>44</v>
      </c>
      <c r="C11" s="170">
        <v>0.28000000000000003</v>
      </c>
      <c r="D11" s="171"/>
      <c r="E11" s="21">
        <v>0.25</v>
      </c>
      <c r="F11" s="23">
        <f>(E11-$C11)/$C11</f>
        <v>-0.10714285714285723</v>
      </c>
    </row>
    <row r="12" spans="2:6" ht="16.2" thickTop="1" x14ac:dyDescent="0.3"/>
  </sheetData>
  <mergeCells count="12">
    <mergeCell ref="B2:B3"/>
    <mergeCell ref="C6:D6"/>
    <mergeCell ref="C7:D7"/>
    <mergeCell ref="C8:D8"/>
    <mergeCell ref="C10:D10"/>
    <mergeCell ref="C2:D2"/>
    <mergeCell ref="E2:F2"/>
    <mergeCell ref="C11:D11"/>
    <mergeCell ref="C9:D9"/>
    <mergeCell ref="C3:D3"/>
    <mergeCell ref="C4:D4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.6" x14ac:dyDescent="0.3"/>
  <sheetData>
    <row r="1" spans="1:2" x14ac:dyDescent="0.3">
      <c r="A1" t="s">
        <v>54</v>
      </c>
      <c r="B1" t="s">
        <v>19</v>
      </c>
    </row>
    <row r="2" spans="1:2" x14ac:dyDescent="0.3">
      <c r="A2">
        <v>0.27849894852121898</v>
      </c>
      <c r="B2">
        <v>0.27849894852121898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R1" sqref="R1:S1048576"/>
    </sheetView>
  </sheetViews>
  <sheetFormatPr defaultRowHeight="15.6" x14ac:dyDescent="0.3"/>
  <cols>
    <col min="1" max="1" width="5.8984375" style="44" bestFit="1" customWidth="1"/>
    <col min="2" max="3" width="8.19921875" bestFit="1" customWidth="1"/>
    <col min="4" max="4" width="7.5" bestFit="1" customWidth="1"/>
    <col min="5" max="5" width="8.69921875" bestFit="1" customWidth="1"/>
    <col min="6" max="6" width="10.59765625" customWidth="1"/>
    <col min="7" max="7" width="8.19921875" bestFit="1" customWidth="1"/>
    <col min="8" max="8" width="7.3984375" bestFit="1" customWidth="1"/>
    <col min="9" max="9" width="12.3984375" customWidth="1"/>
    <col min="10" max="10" width="12.296875" customWidth="1"/>
    <col min="11" max="11" width="14.19921875" customWidth="1"/>
    <col min="12" max="12" width="12.69921875" customWidth="1"/>
    <col min="13" max="13" width="18.09765625" customWidth="1"/>
    <col min="14" max="14" width="10.296875" bestFit="1" customWidth="1"/>
    <col min="15" max="15" width="10.3984375" bestFit="1" customWidth="1"/>
    <col min="16" max="16" width="7.5" bestFit="1" customWidth="1"/>
    <col min="17" max="17" width="8.8984375" customWidth="1"/>
  </cols>
  <sheetData>
    <row r="1" spans="1:17" ht="46.8" x14ac:dyDescent="0.3">
      <c r="A1" s="41"/>
      <c r="B1" s="61" t="s">
        <v>55</v>
      </c>
      <c r="C1" s="61" t="s">
        <v>16</v>
      </c>
      <c r="D1" s="62" t="s">
        <v>41</v>
      </c>
      <c r="E1" s="62" t="s">
        <v>40</v>
      </c>
      <c r="F1" s="61" t="s">
        <v>56</v>
      </c>
      <c r="G1" s="61" t="s">
        <v>57</v>
      </c>
      <c r="H1" s="62" t="s">
        <v>58</v>
      </c>
      <c r="I1" s="61" t="s">
        <v>59</v>
      </c>
      <c r="J1" s="61" t="s">
        <v>60</v>
      </c>
      <c r="K1" s="62" t="s">
        <v>61</v>
      </c>
      <c r="L1" s="62" t="s">
        <v>62</v>
      </c>
      <c r="M1" s="62" t="s">
        <v>63</v>
      </c>
      <c r="N1" s="62" t="s">
        <v>64</v>
      </c>
      <c r="O1" s="62" t="s">
        <v>20</v>
      </c>
      <c r="P1" s="62" t="s">
        <v>21</v>
      </c>
      <c r="Q1" s="62" t="s">
        <v>22</v>
      </c>
    </row>
    <row r="2" spans="1:17" x14ac:dyDescent="0.3">
      <c r="A2" s="44" t="s">
        <v>27</v>
      </c>
    </row>
    <row r="3" spans="1:17" x14ac:dyDescent="0.3">
      <c r="A3" s="44" t="s">
        <v>27</v>
      </c>
    </row>
    <row r="4" spans="1:17" x14ac:dyDescent="0.3">
      <c r="A4" s="44" t="s">
        <v>27</v>
      </c>
    </row>
    <row r="5" spans="1:17" x14ac:dyDescent="0.3">
      <c r="A5" s="44" t="s">
        <v>27</v>
      </c>
    </row>
    <row r="6" spans="1:17" x14ac:dyDescent="0.3">
      <c r="A6" s="44" t="s">
        <v>27</v>
      </c>
    </row>
    <row r="7" spans="1:17" x14ac:dyDescent="0.3">
      <c r="A7" s="44" t="s">
        <v>27</v>
      </c>
      <c r="B7" s="49" t="e">
        <f t="shared" ref="B7:Q7" si="0">AVERAGE(B2:B6)</f>
        <v>#DIV/0!</v>
      </c>
      <c r="C7" s="49" t="e">
        <f t="shared" si="0"/>
        <v>#DIV/0!</v>
      </c>
      <c r="D7" s="49" t="e">
        <f t="shared" si="0"/>
        <v>#DIV/0!</v>
      </c>
      <c r="E7" s="49" t="e">
        <f t="shared" si="0"/>
        <v>#DIV/0!</v>
      </c>
      <c r="F7" s="49" t="e">
        <f t="shared" si="0"/>
        <v>#DIV/0!</v>
      </c>
      <c r="G7" s="49" t="e">
        <f t="shared" si="0"/>
        <v>#DIV/0!</v>
      </c>
      <c r="H7" s="49" t="e">
        <f t="shared" si="0"/>
        <v>#DIV/0!</v>
      </c>
      <c r="I7" s="49" t="e">
        <f t="shared" si="0"/>
        <v>#DIV/0!</v>
      </c>
      <c r="J7" s="49" t="e">
        <f t="shared" si="0"/>
        <v>#DIV/0!</v>
      </c>
      <c r="K7" s="49" t="e">
        <f t="shared" si="0"/>
        <v>#DIV/0!</v>
      </c>
      <c r="L7" s="49" t="e">
        <f t="shared" si="0"/>
        <v>#DIV/0!</v>
      </c>
      <c r="M7" s="49" t="e">
        <f t="shared" si="0"/>
        <v>#DIV/0!</v>
      </c>
      <c r="N7" s="49" t="e">
        <f t="shared" si="0"/>
        <v>#DIV/0!</v>
      </c>
      <c r="O7" s="49" t="e">
        <f t="shared" si="0"/>
        <v>#DIV/0!</v>
      </c>
      <c r="P7" s="49" t="e">
        <f t="shared" si="0"/>
        <v>#DIV/0!</v>
      </c>
      <c r="Q7" s="49" t="e">
        <f t="shared" si="0"/>
        <v>#DIV/0!</v>
      </c>
    </row>
    <row r="8" spans="1:17" x14ac:dyDescent="0.3">
      <c r="A8" s="44" t="s">
        <v>28</v>
      </c>
    </row>
    <row r="9" spans="1:17" x14ac:dyDescent="0.3">
      <c r="A9" s="44" t="s">
        <v>28</v>
      </c>
    </row>
    <row r="10" spans="1:17" x14ac:dyDescent="0.3">
      <c r="A10" s="44" t="s">
        <v>28</v>
      </c>
    </row>
    <row r="11" spans="1:17" x14ac:dyDescent="0.3">
      <c r="A11" s="44" t="s">
        <v>28</v>
      </c>
    </row>
    <row r="12" spans="1:17" x14ac:dyDescent="0.3">
      <c r="A12" s="44" t="s">
        <v>28</v>
      </c>
    </row>
    <row r="13" spans="1:17" x14ac:dyDescent="0.3">
      <c r="A13" s="44" t="s">
        <v>28</v>
      </c>
      <c r="B13" s="49" t="e">
        <f t="shared" ref="B13:Q13" si="1">AVERAGE(B8:B12)</f>
        <v>#DIV/0!</v>
      </c>
      <c r="C13" s="49" t="e">
        <f t="shared" si="1"/>
        <v>#DIV/0!</v>
      </c>
      <c r="D13" s="49" t="e">
        <f t="shared" si="1"/>
        <v>#DIV/0!</v>
      </c>
      <c r="E13" s="49" t="e">
        <f t="shared" si="1"/>
        <v>#DIV/0!</v>
      </c>
      <c r="F13" s="49" t="e">
        <f t="shared" si="1"/>
        <v>#DIV/0!</v>
      </c>
      <c r="G13" s="49" t="e">
        <f t="shared" si="1"/>
        <v>#DIV/0!</v>
      </c>
      <c r="H13" s="49" t="e">
        <f t="shared" si="1"/>
        <v>#DIV/0!</v>
      </c>
      <c r="I13" s="49" t="e">
        <f t="shared" si="1"/>
        <v>#DIV/0!</v>
      </c>
      <c r="J13" s="49" t="e">
        <f t="shared" si="1"/>
        <v>#DIV/0!</v>
      </c>
      <c r="K13" s="49" t="e">
        <f t="shared" si="1"/>
        <v>#DIV/0!</v>
      </c>
      <c r="L13" s="49" t="e">
        <f t="shared" si="1"/>
        <v>#DIV/0!</v>
      </c>
      <c r="M13" s="49" t="e">
        <f t="shared" si="1"/>
        <v>#DIV/0!</v>
      </c>
      <c r="N13" s="49" t="e">
        <f t="shared" si="1"/>
        <v>#DIV/0!</v>
      </c>
      <c r="O13" s="49" t="e">
        <f t="shared" si="1"/>
        <v>#DIV/0!</v>
      </c>
      <c r="P13" s="49" t="e">
        <f t="shared" si="1"/>
        <v>#DIV/0!</v>
      </c>
      <c r="Q13" s="49" t="e">
        <f t="shared" si="1"/>
        <v>#DIV/0!</v>
      </c>
    </row>
    <row r="14" spans="1:17" x14ac:dyDescent="0.3">
      <c r="A14" s="44" t="s">
        <v>29</v>
      </c>
    </row>
    <row r="15" spans="1:17" x14ac:dyDescent="0.3">
      <c r="A15" s="44" t="s">
        <v>29</v>
      </c>
    </row>
    <row r="16" spans="1:17" x14ac:dyDescent="0.3">
      <c r="A16" s="44" t="s">
        <v>29</v>
      </c>
    </row>
    <row r="17" spans="1:17" x14ac:dyDescent="0.3">
      <c r="A17" s="44" t="s">
        <v>29</v>
      </c>
    </row>
    <row r="18" spans="1:17" x14ac:dyDescent="0.3">
      <c r="A18" s="44" t="s">
        <v>29</v>
      </c>
    </row>
    <row r="19" spans="1:17" x14ac:dyDescent="0.3">
      <c r="A19" s="44" t="s">
        <v>29</v>
      </c>
      <c r="B19" s="49" t="e">
        <f t="shared" ref="B19:Q19" si="2">AVERAGE(B14:B18)</f>
        <v>#DIV/0!</v>
      </c>
      <c r="C19" s="49" t="e">
        <f t="shared" si="2"/>
        <v>#DIV/0!</v>
      </c>
      <c r="D19" s="49" t="e">
        <f t="shared" si="2"/>
        <v>#DIV/0!</v>
      </c>
      <c r="E19" s="49" t="e">
        <f t="shared" si="2"/>
        <v>#DIV/0!</v>
      </c>
      <c r="F19" s="49" t="e">
        <f t="shared" si="2"/>
        <v>#DIV/0!</v>
      </c>
      <c r="G19" s="49" t="e">
        <f t="shared" si="2"/>
        <v>#DIV/0!</v>
      </c>
      <c r="H19" s="49" t="e">
        <f t="shared" si="2"/>
        <v>#DIV/0!</v>
      </c>
      <c r="I19" s="49" t="e">
        <f t="shared" si="2"/>
        <v>#DIV/0!</v>
      </c>
      <c r="J19" s="49" t="e">
        <f t="shared" si="2"/>
        <v>#DIV/0!</v>
      </c>
      <c r="K19" s="49" t="e">
        <f t="shared" si="2"/>
        <v>#DIV/0!</v>
      </c>
      <c r="L19" s="49" t="e">
        <f t="shared" si="2"/>
        <v>#DIV/0!</v>
      </c>
      <c r="M19" s="49" t="e">
        <f t="shared" si="2"/>
        <v>#DIV/0!</v>
      </c>
      <c r="N19" s="49" t="e">
        <f t="shared" si="2"/>
        <v>#DIV/0!</v>
      </c>
      <c r="O19" s="49" t="e">
        <f t="shared" si="2"/>
        <v>#DIV/0!</v>
      </c>
      <c r="P19" s="49" t="e">
        <f t="shared" si="2"/>
        <v>#DIV/0!</v>
      </c>
      <c r="Q19" s="49" t="e">
        <f t="shared" si="2"/>
        <v>#DIV/0!</v>
      </c>
    </row>
    <row r="20" spans="1:17" x14ac:dyDescent="0.3">
      <c r="A20" s="44" t="s">
        <v>30</v>
      </c>
    </row>
    <row r="21" spans="1:17" x14ac:dyDescent="0.3">
      <c r="A21" s="44" t="s">
        <v>30</v>
      </c>
    </row>
    <row r="22" spans="1:17" x14ac:dyDescent="0.3">
      <c r="A22" s="44" t="s">
        <v>30</v>
      </c>
    </row>
    <row r="23" spans="1:17" x14ac:dyDescent="0.3">
      <c r="A23" s="44" t="s">
        <v>30</v>
      </c>
    </row>
    <row r="24" spans="1:17" x14ac:dyDescent="0.3">
      <c r="A24" s="44" t="s">
        <v>30</v>
      </c>
    </row>
    <row r="25" spans="1:17" x14ac:dyDescent="0.3">
      <c r="A25" s="44" t="s">
        <v>30</v>
      </c>
      <c r="B25" s="49" t="e">
        <f t="shared" ref="B25:Q25" si="3">AVERAGE(B20:B24)</f>
        <v>#DIV/0!</v>
      </c>
      <c r="C25" s="49" t="e">
        <f t="shared" si="3"/>
        <v>#DIV/0!</v>
      </c>
      <c r="D25" s="49" t="e">
        <f t="shared" si="3"/>
        <v>#DIV/0!</v>
      </c>
      <c r="E25" s="49" t="e">
        <f t="shared" si="3"/>
        <v>#DIV/0!</v>
      </c>
      <c r="F25" s="49" t="e">
        <f t="shared" si="3"/>
        <v>#DIV/0!</v>
      </c>
      <c r="G25" s="49" t="e">
        <f t="shared" si="3"/>
        <v>#DIV/0!</v>
      </c>
      <c r="H25" s="49" t="e">
        <f t="shared" si="3"/>
        <v>#DIV/0!</v>
      </c>
      <c r="I25" s="49" t="e">
        <f t="shared" si="3"/>
        <v>#DIV/0!</v>
      </c>
      <c r="J25" s="49" t="e">
        <f t="shared" si="3"/>
        <v>#DIV/0!</v>
      </c>
      <c r="K25" s="49" t="e">
        <f t="shared" si="3"/>
        <v>#DIV/0!</v>
      </c>
      <c r="L25" s="49" t="e">
        <f t="shared" si="3"/>
        <v>#DIV/0!</v>
      </c>
      <c r="M25" s="49" t="e">
        <f t="shared" si="3"/>
        <v>#DIV/0!</v>
      </c>
      <c r="N25" s="49" t="e">
        <f t="shared" si="3"/>
        <v>#DIV/0!</v>
      </c>
      <c r="O25" s="49" t="e">
        <f t="shared" si="3"/>
        <v>#DIV/0!</v>
      </c>
      <c r="P25" s="49" t="e">
        <f t="shared" si="3"/>
        <v>#DIV/0!</v>
      </c>
      <c r="Q25" s="49" t="e">
        <f t="shared" si="3"/>
        <v>#DIV/0!</v>
      </c>
    </row>
    <row r="26" spans="1:17" x14ac:dyDescent="0.3">
      <c r="A26" s="44" t="s">
        <v>31</v>
      </c>
    </row>
    <row r="27" spans="1:17" x14ac:dyDescent="0.3">
      <c r="A27" s="44" t="s">
        <v>31</v>
      </c>
    </row>
    <row r="28" spans="1:17" x14ac:dyDescent="0.3">
      <c r="A28" s="44" t="s">
        <v>31</v>
      </c>
    </row>
    <row r="29" spans="1:17" x14ac:dyDescent="0.3">
      <c r="A29" s="44" t="s">
        <v>31</v>
      </c>
    </row>
    <row r="30" spans="1:17" x14ac:dyDescent="0.3">
      <c r="A30" s="44" t="s">
        <v>31</v>
      </c>
    </row>
    <row r="31" spans="1:17" x14ac:dyDescent="0.3">
      <c r="A31" s="44" t="s">
        <v>31</v>
      </c>
      <c r="B31" s="49" t="e">
        <f t="shared" ref="B31:Q31" si="4">AVERAGE(B26:B30)</f>
        <v>#DIV/0!</v>
      </c>
      <c r="C31" s="49" t="e">
        <f t="shared" si="4"/>
        <v>#DIV/0!</v>
      </c>
      <c r="D31" s="49" t="e">
        <f t="shared" si="4"/>
        <v>#DIV/0!</v>
      </c>
      <c r="E31" s="49" t="e">
        <f t="shared" si="4"/>
        <v>#DIV/0!</v>
      </c>
      <c r="F31" s="49" t="e">
        <f t="shared" si="4"/>
        <v>#DIV/0!</v>
      </c>
      <c r="G31" s="49" t="e">
        <f t="shared" si="4"/>
        <v>#DIV/0!</v>
      </c>
      <c r="H31" s="49" t="e">
        <f t="shared" si="4"/>
        <v>#DIV/0!</v>
      </c>
      <c r="I31" s="49" t="e">
        <f t="shared" si="4"/>
        <v>#DIV/0!</v>
      </c>
      <c r="J31" s="49" t="e">
        <f t="shared" si="4"/>
        <v>#DIV/0!</v>
      </c>
      <c r="K31" s="49" t="e">
        <f t="shared" si="4"/>
        <v>#DIV/0!</v>
      </c>
      <c r="L31" s="49" t="e">
        <f t="shared" si="4"/>
        <v>#DIV/0!</v>
      </c>
      <c r="M31" s="49" t="e">
        <f t="shared" si="4"/>
        <v>#DIV/0!</v>
      </c>
      <c r="N31" s="49" t="e">
        <f t="shared" si="4"/>
        <v>#DIV/0!</v>
      </c>
      <c r="O31" s="49" t="e">
        <f t="shared" si="4"/>
        <v>#DIV/0!</v>
      </c>
      <c r="P31" s="49" t="e">
        <f t="shared" si="4"/>
        <v>#DIV/0!</v>
      </c>
      <c r="Q31" s="49" t="e">
        <f t="shared" si="4"/>
        <v>#DIV/0!</v>
      </c>
    </row>
    <row r="32" spans="1:17" x14ac:dyDescent="0.3">
      <c r="A32" s="44" t="s">
        <v>32</v>
      </c>
    </row>
    <row r="33" spans="1:17" x14ac:dyDescent="0.3">
      <c r="A33" s="44" t="s">
        <v>32</v>
      </c>
    </row>
    <row r="34" spans="1:17" x14ac:dyDescent="0.3">
      <c r="A34" s="44" t="s">
        <v>32</v>
      </c>
    </row>
    <row r="35" spans="1:17" x14ac:dyDescent="0.3">
      <c r="A35" s="44" t="s">
        <v>32</v>
      </c>
    </row>
    <row r="36" spans="1:17" x14ac:dyDescent="0.3">
      <c r="A36" s="44" t="s">
        <v>32</v>
      </c>
    </row>
    <row r="37" spans="1:17" x14ac:dyDescent="0.3">
      <c r="A37" s="44" t="s">
        <v>32</v>
      </c>
      <c r="B37" s="49" t="e">
        <f t="shared" ref="B37:Q37" si="5">AVERAGE(B32:B36)</f>
        <v>#DIV/0!</v>
      </c>
      <c r="C37" s="49" t="e">
        <f t="shared" si="5"/>
        <v>#DIV/0!</v>
      </c>
      <c r="D37" s="49" t="e">
        <f t="shared" si="5"/>
        <v>#DIV/0!</v>
      </c>
      <c r="E37" s="49" t="e">
        <f t="shared" si="5"/>
        <v>#DIV/0!</v>
      </c>
      <c r="F37" s="49" t="e">
        <f t="shared" si="5"/>
        <v>#DIV/0!</v>
      </c>
      <c r="G37" s="49" t="e">
        <f t="shared" si="5"/>
        <v>#DIV/0!</v>
      </c>
      <c r="H37" s="49" t="e">
        <f t="shared" si="5"/>
        <v>#DIV/0!</v>
      </c>
      <c r="I37" s="49" t="e">
        <f t="shared" si="5"/>
        <v>#DIV/0!</v>
      </c>
      <c r="J37" s="49" t="e">
        <f t="shared" si="5"/>
        <v>#DIV/0!</v>
      </c>
      <c r="K37" s="49" t="e">
        <f t="shared" si="5"/>
        <v>#DIV/0!</v>
      </c>
      <c r="L37" s="49" t="e">
        <f t="shared" si="5"/>
        <v>#DIV/0!</v>
      </c>
      <c r="M37" s="49" t="e">
        <f t="shared" si="5"/>
        <v>#DIV/0!</v>
      </c>
      <c r="N37" s="49" t="e">
        <f t="shared" si="5"/>
        <v>#DIV/0!</v>
      </c>
      <c r="O37" s="49" t="e">
        <f t="shared" si="5"/>
        <v>#DIV/0!</v>
      </c>
      <c r="P37" s="49" t="e">
        <f t="shared" si="5"/>
        <v>#DIV/0!</v>
      </c>
      <c r="Q37" s="49" t="e">
        <f t="shared" si="5"/>
        <v>#DIV/0!</v>
      </c>
    </row>
    <row r="38" spans="1:17" x14ac:dyDescent="0.3">
      <c r="A38" s="44" t="s">
        <v>33</v>
      </c>
    </row>
    <row r="39" spans="1:17" x14ac:dyDescent="0.3">
      <c r="A39" s="44" t="s">
        <v>33</v>
      </c>
    </row>
    <row r="40" spans="1:17" x14ac:dyDescent="0.3">
      <c r="A40" s="44" t="s">
        <v>33</v>
      </c>
    </row>
    <row r="41" spans="1:17" x14ac:dyDescent="0.3">
      <c r="A41" s="44" t="s">
        <v>33</v>
      </c>
    </row>
    <row r="42" spans="1:17" x14ac:dyDescent="0.3">
      <c r="A42" s="44" t="s">
        <v>33</v>
      </c>
    </row>
    <row r="43" spans="1:17" x14ac:dyDescent="0.3">
      <c r="A43" s="44" t="s">
        <v>33</v>
      </c>
      <c r="B43" s="49" t="e">
        <f t="shared" ref="B43:Q43" si="6">AVERAGE(B38:B42)</f>
        <v>#DIV/0!</v>
      </c>
      <c r="C43" s="49" t="e">
        <f t="shared" si="6"/>
        <v>#DIV/0!</v>
      </c>
      <c r="D43" s="49" t="e">
        <f t="shared" si="6"/>
        <v>#DIV/0!</v>
      </c>
      <c r="E43" s="49" t="e">
        <f t="shared" si="6"/>
        <v>#DIV/0!</v>
      </c>
      <c r="F43" s="49" t="e">
        <f t="shared" si="6"/>
        <v>#DIV/0!</v>
      </c>
      <c r="G43" s="49" t="e">
        <f t="shared" si="6"/>
        <v>#DIV/0!</v>
      </c>
      <c r="H43" s="49" t="e">
        <f t="shared" si="6"/>
        <v>#DIV/0!</v>
      </c>
      <c r="I43" s="49" t="e">
        <f t="shared" si="6"/>
        <v>#DIV/0!</v>
      </c>
      <c r="J43" s="49" t="e">
        <f t="shared" si="6"/>
        <v>#DIV/0!</v>
      </c>
      <c r="K43" s="49" t="e">
        <f t="shared" si="6"/>
        <v>#DIV/0!</v>
      </c>
      <c r="L43" s="49" t="e">
        <f t="shared" si="6"/>
        <v>#DIV/0!</v>
      </c>
      <c r="M43" s="49" t="e">
        <f t="shared" si="6"/>
        <v>#DIV/0!</v>
      </c>
      <c r="N43" s="49" t="e">
        <f t="shared" si="6"/>
        <v>#DIV/0!</v>
      </c>
      <c r="O43" s="49" t="e">
        <f t="shared" si="6"/>
        <v>#DIV/0!</v>
      </c>
      <c r="P43" s="49" t="e">
        <f t="shared" si="6"/>
        <v>#DIV/0!</v>
      </c>
      <c r="Q43" s="49" t="e">
        <f t="shared" si="6"/>
        <v>#DIV/0!</v>
      </c>
    </row>
    <row r="44" spans="1:17" x14ac:dyDescent="0.3">
      <c r="A44" s="44" t="s">
        <v>45</v>
      </c>
    </row>
    <row r="45" spans="1:17" x14ac:dyDescent="0.3">
      <c r="A45" s="44" t="s">
        <v>45</v>
      </c>
    </row>
    <row r="46" spans="1:17" x14ac:dyDescent="0.3">
      <c r="A46" s="44" t="s">
        <v>45</v>
      </c>
    </row>
    <row r="47" spans="1:17" x14ac:dyDescent="0.3">
      <c r="A47" s="44" t="s">
        <v>45</v>
      </c>
    </row>
    <row r="48" spans="1:17" x14ac:dyDescent="0.3">
      <c r="A48" s="44" t="s">
        <v>45</v>
      </c>
    </row>
    <row r="49" spans="1:17" x14ac:dyDescent="0.3">
      <c r="A49" s="44" t="s">
        <v>45</v>
      </c>
      <c r="B49" s="49" t="e">
        <f t="shared" ref="B49:Q49" si="7">AVERAGE(B44:B48)</f>
        <v>#DIV/0!</v>
      </c>
      <c r="C49" s="49" t="e">
        <f t="shared" si="7"/>
        <v>#DIV/0!</v>
      </c>
      <c r="D49" s="49" t="e">
        <f t="shared" si="7"/>
        <v>#DIV/0!</v>
      </c>
      <c r="E49" s="49" t="e">
        <f t="shared" si="7"/>
        <v>#DIV/0!</v>
      </c>
      <c r="F49" s="49" t="e">
        <f t="shared" si="7"/>
        <v>#DIV/0!</v>
      </c>
      <c r="G49" s="49" t="e">
        <f t="shared" si="7"/>
        <v>#DIV/0!</v>
      </c>
      <c r="H49" s="49" t="e">
        <f t="shared" si="7"/>
        <v>#DIV/0!</v>
      </c>
      <c r="I49" s="49" t="e">
        <f t="shared" si="7"/>
        <v>#DIV/0!</v>
      </c>
      <c r="J49" s="49" t="e">
        <f t="shared" si="7"/>
        <v>#DIV/0!</v>
      </c>
      <c r="K49" s="49" t="e">
        <f t="shared" si="7"/>
        <v>#DIV/0!</v>
      </c>
      <c r="L49" s="49" t="e">
        <f t="shared" si="7"/>
        <v>#DIV/0!</v>
      </c>
      <c r="M49" s="49" t="e">
        <f t="shared" si="7"/>
        <v>#DIV/0!</v>
      </c>
      <c r="N49" s="49" t="e">
        <f t="shared" si="7"/>
        <v>#DIV/0!</v>
      </c>
      <c r="O49" s="49" t="e">
        <f t="shared" si="7"/>
        <v>#DIV/0!</v>
      </c>
      <c r="P49" s="49" t="e">
        <f t="shared" si="7"/>
        <v>#DIV/0!</v>
      </c>
      <c r="Q49" s="49" t="e">
        <f t="shared" si="7"/>
        <v>#DIV/0!</v>
      </c>
    </row>
    <row r="50" spans="1:17" x14ac:dyDescent="0.3">
      <c r="A50" s="44" t="s">
        <v>46</v>
      </c>
    </row>
    <row r="51" spans="1:17" x14ac:dyDescent="0.3">
      <c r="A51" s="44" t="s">
        <v>46</v>
      </c>
    </row>
    <row r="52" spans="1:17" x14ac:dyDescent="0.3">
      <c r="A52" s="44" t="s">
        <v>46</v>
      </c>
    </row>
    <row r="53" spans="1:17" x14ac:dyDescent="0.3">
      <c r="A53" s="44" t="s">
        <v>46</v>
      </c>
    </row>
    <row r="54" spans="1:17" x14ac:dyDescent="0.3">
      <c r="A54" s="44" t="s">
        <v>46</v>
      </c>
    </row>
    <row r="55" spans="1:17" x14ac:dyDescent="0.3">
      <c r="A55" s="44" t="s">
        <v>46</v>
      </c>
      <c r="B55" s="49" t="e">
        <f t="shared" ref="B55:Q55" si="8">AVERAGE(B50:B54)</f>
        <v>#DIV/0!</v>
      </c>
      <c r="C55" s="49" t="e">
        <f t="shared" si="8"/>
        <v>#DIV/0!</v>
      </c>
      <c r="D55" s="49" t="e">
        <f t="shared" si="8"/>
        <v>#DIV/0!</v>
      </c>
      <c r="E55" s="49" t="e">
        <f t="shared" si="8"/>
        <v>#DIV/0!</v>
      </c>
      <c r="F55" s="49" t="e">
        <f t="shared" si="8"/>
        <v>#DIV/0!</v>
      </c>
      <c r="G55" s="49" t="e">
        <f t="shared" si="8"/>
        <v>#DIV/0!</v>
      </c>
      <c r="H55" s="49" t="e">
        <f t="shared" si="8"/>
        <v>#DIV/0!</v>
      </c>
      <c r="I55" s="49" t="e">
        <f t="shared" si="8"/>
        <v>#DIV/0!</v>
      </c>
      <c r="J55" s="49" t="e">
        <f t="shared" si="8"/>
        <v>#DIV/0!</v>
      </c>
      <c r="K55" s="49" t="e">
        <f t="shared" si="8"/>
        <v>#DIV/0!</v>
      </c>
      <c r="L55" s="49" t="e">
        <f t="shared" si="8"/>
        <v>#DIV/0!</v>
      </c>
      <c r="M55" s="49" t="e">
        <f t="shared" si="8"/>
        <v>#DIV/0!</v>
      </c>
      <c r="N55" s="49" t="e">
        <f t="shared" si="8"/>
        <v>#DIV/0!</v>
      </c>
      <c r="O55" s="49" t="e">
        <f t="shared" si="8"/>
        <v>#DIV/0!</v>
      </c>
      <c r="P55" s="49" t="e">
        <f t="shared" si="8"/>
        <v>#DIV/0!</v>
      </c>
      <c r="Q55" s="49" t="e">
        <f t="shared" si="8"/>
        <v>#DIV/0!</v>
      </c>
    </row>
    <row r="56" spans="1:17" x14ac:dyDescent="0.3">
      <c r="A56" s="44" t="s">
        <v>65</v>
      </c>
    </row>
    <row r="57" spans="1:17" x14ac:dyDescent="0.3">
      <c r="A57" s="44" t="s">
        <v>65</v>
      </c>
    </row>
    <row r="58" spans="1:17" x14ac:dyDescent="0.3">
      <c r="A58" s="44" t="s">
        <v>65</v>
      </c>
    </row>
    <row r="59" spans="1:17" x14ac:dyDescent="0.3">
      <c r="A59" s="44" t="s">
        <v>65</v>
      </c>
    </row>
    <row r="60" spans="1:17" x14ac:dyDescent="0.3">
      <c r="A60" s="44" t="s">
        <v>65</v>
      </c>
    </row>
    <row r="61" spans="1:17" x14ac:dyDescent="0.3">
      <c r="A61" s="44" t="s">
        <v>65</v>
      </c>
      <c r="B61" s="49" t="e">
        <f t="shared" ref="B61:Q61" si="9">AVERAGE(B56:B60)</f>
        <v>#DIV/0!</v>
      </c>
      <c r="C61" s="49" t="e">
        <f t="shared" si="9"/>
        <v>#DIV/0!</v>
      </c>
      <c r="D61" s="49" t="e">
        <f t="shared" si="9"/>
        <v>#DIV/0!</v>
      </c>
      <c r="E61" s="49" t="e">
        <f t="shared" si="9"/>
        <v>#DIV/0!</v>
      </c>
      <c r="F61" s="49" t="e">
        <f t="shared" si="9"/>
        <v>#DIV/0!</v>
      </c>
      <c r="G61" s="49" t="e">
        <f t="shared" si="9"/>
        <v>#DIV/0!</v>
      </c>
      <c r="H61" s="49" t="e">
        <f t="shared" si="9"/>
        <v>#DIV/0!</v>
      </c>
      <c r="I61" s="49" t="e">
        <f t="shared" si="9"/>
        <v>#DIV/0!</v>
      </c>
      <c r="J61" s="49" t="e">
        <f t="shared" si="9"/>
        <v>#DIV/0!</v>
      </c>
      <c r="K61" s="49" t="e">
        <f t="shared" si="9"/>
        <v>#DIV/0!</v>
      </c>
      <c r="L61" s="49" t="e">
        <f t="shared" si="9"/>
        <v>#DIV/0!</v>
      </c>
      <c r="M61" s="49" t="e">
        <f t="shared" si="9"/>
        <v>#DIV/0!</v>
      </c>
      <c r="N61" s="49" t="e">
        <f t="shared" si="9"/>
        <v>#DIV/0!</v>
      </c>
      <c r="O61" s="49" t="e">
        <f t="shared" si="9"/>
        <v>#DIV/0!</v>
      </c>
      <c r="P61" s="49" t="e">
        <f t="shared" si="9"/>
        <v>#DIV/0!</v>
      </c>
      <c r="Q61" s="49" t="e">
        <f t="shared" si="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.6" x14ac:dyDescent="0.3"/>
  <cols>
    <col min="1" max="1" width="15.5" style="44" customWidth="1"/>
    <col min="2" max="6" width="5.3984375" bestFit="1" customWidth="1"/>
    <col min="7" max="7" width="7.3984375" bestFit="1" customWidth="1"/>
    <col min="8" max="12" width="5.3984375" bestFit="1" customWidth="1"/>
    <col min="13" max="13" width="7.3984375" bestFit="1" customWidth="1"/>
    <col min="14" max="18" width="5.3984375" bestFit="1" customWidth="1"/>
    <col min="19" max="19" width="7.3984375" bestFit="1" customWidth="1"/>
    <col min="20" max="24" width="5.3984375" bestFit="1" customWidth="1"/>
    <col min="25" max="25" width="7.3984375" bestFit="1" customWidth="1"/>
    <col min="26" max="30" width="5.3984375" bestFit="1" customWidth="1"/>
    <col min="31" max="31" width="7.3984375" bestFit="1" customWidth="1"/>
    <col min="32" max="36" width="5.3984375" bestFit="1" customWidth="1"/>
    <col min="37" max="37" width="7.3984375" bestFit="1" customWidth="1"/>
    <col min="38" max="42" width="5.3984375" bestFit="1" customWidth="1"/>
    <col min="43" max="43" width="7.3984375" bestFit="1" customWidth="1"/>
    <col min="44" max="48" width="5.3984375" bestFit="1" customWidth="1"/>
    <col min="49" max="49" width="7.3984375" bestFit="1" customWidth="1"/>
    <col min="50" max="54" width="4.8984375" bestFit="1" customWidth="1"/>
    <col min="55" max="55" width="7.3984375" bestFit="1" customWidth="1"/>
    <col min="56" max="60" width="5.8984375" bestFit="1" customWidth="1"/>
    <col min="61" max="61" width="7.3984375" bestFit="1" customWidth="1"/>
    <col min="62" max="66" width="5.8984375" bestFit="1" customWidth="1"/>
    <col min="67" max="67" width="7.3984375" bestFit="1" customWidth="1"/>
    <col min="68" max="72" width="5.8984375" bestFit="1" customWidth="1"/>
    <col min="73" max="73" width="7.3984375" bestFit="1" customWidth="1"/>
    <col min="74" max="78" width="5.8984375" bestFit="1" customWidth="1"/>
    <col min="79" max="79" width="7.3984375" bestFit="1" customWidth="1"/>
  </cols>
  <sheetData>
    <row r="1" spans="1:91" x14ac:dyDescent="0.3">
      <c r="A1" s="41"/>
      <c r="B1" s="44" t="s">
        <v>27</v>
      </c>
      <c r="C1" s="44" t="s">
        <v>27</v>
      </c>
      <c r="D1" s="44" t="s">
        <v>27</v>
      </c>
      <c r="E1" s="44" t="s">
        <v>27</v>
      </c>
      <c r="F1" s="44" t="s">
        <v>27</v>
      </c>
      <c r="G1" s="44" t="s">
        <v>27</v>
      </c>
      <c r="H1" s="44" t="s">
        <v>28</v>
      </c>
      <c r="I1" s="44" t="s">
        <v>28</v>
      </c>
      <c r="J1" s="44" t="s">
        <v>28</v>
      </c>
      <c r="K1" s="44" t="s">
        <v>28</v>
      </c>
      <c r="L1" s="44" t="s">
        <v>28</v>
      </c>
      <c r="M1" s="44" t="s">
        <v>28</v>
      </c>
      <c r="N1" s="44" t="s">
        <v>29</v>
      </c>
      <c r="O1" s="44" t="s">
        <v>29</v>
      </c>
      <c r="P1" s="44" t="s">
        <v>29</v>
      </c>
      <c r="Q1" s="44" t="s">
        <v>29</v>
      </c>
      <c r="R1" s="44" t="s">
        <v>29</v>
      </c>
      <c r="S1" s="44" t="s">
        <v>29</v>
      </c>
      <c r="T1" s="44" t="s">
        <v>30</v>
      </c>
      <c r="U1" s="44" t="s">
        <v>30</v>
      </c>
      <c r="V1" s="44" t="s">
        <v>30</v>
      </c>
      <c r="W1" s="44" t="s">
        <v>30</v>
      </c>
      <c r="X1" s="44" t="s">
        <v>30</v>
      </c>
      <c r="Y1" s="44" t="s">
        <v>30</v>
      </c>
      <c r="Z1" s="44" t="s">
        <v>31</v>
      </c>
      <c r="AA1" s="44" t="s">
        <v>31</v>
      </c>
      <c r="AB1" s="44" t="s">
        <v>31</v>
      </c>
      <c r="AC1" s="44" t="s">
        <v>31</v>
      </c>
      <c r="AD1" s="44" t="s">
        <v>31</v>
      </c>
      <c r="AE1" s="44" t="s">
        <v>31</v>
      </c>
      <c r="AF1" s="44" t="s">
        <v>32</v>
      </c>
      <c r="AG1" s="44" t="s">
        <v>32</v>
      </c>
      <c r="AH1" s="44" t="s">
        <v>32</v>
      </c>
      <c r="AI1" s="44" t="s">
        <v>32</v>
      </c>
      <c r="AJ1" s="44" t="s">
        <v>32</v>
      </c>
      <c r="AK1" s="44" t="s">
        <v>32</v>
      </c>
      <c r="AL1" s="44" t="s">
        <v>33</v>
      </c>
      <c r="AM1" s="44" t="s">
        <v>33</v>
      </c>
      <c r="AN1" s="44" t="s">
        <v>33</v>
      </c>
      <c r="AO1" s="44" t="s">
        <v>33</v>
      </c>
      <c r="AP1" s="44" t="s">
        <v>33</v>
      </c>
      <c r="AQ1" s="44" t="s">
        <v>33</v>
      </c>
      <c r="AR1" s="44" t="s">
        <v>45</v>
      </c>
      <c r="AS1" s="44" t="s">
        <v>45</v>
      </c>
      <c r="AT1" s="44" t="s">
        <v>45</v>
      </c>
      <c r="AU1" s="44" t="s">
        <v>45</v>
      </c>
      <c r="AV1" s="44" t="s">
        <v>45</v>
      </c>
      <c r="AW1" s="44" t="s">
        <v>45</v>
      </c>
      <c r="AX1" s="44" t="s">
        <v>46</v>
      </c>
      <c r="AY1" s="44" t="s">
        <v>46</v>
      </c>
      <c r="AZ1" s="44" t="s">
        <v>46</v>
      </c>
      <c r="BA1" s="44" t="s">
        <v>46</v>
      </c>
      <c r="BB1" s="44" t="s">
        <v>46</v>
      </c>
      <c r="BC1" s="44" t="s">
        <v>46</v>
      </c>
      <c r="BD1" s="44" t="s">
        <v>65</v>
      </c>
      <c r="BE1" s="44" t="s">
        <v>65</v>
      </c>
      <c r="BF1" s="44" t="s">
        <v>65</v>
      </c>
      <c r="BG1" s="44" t="s">
        <v>65</v>
      </c>
      <c r="BH1" s="44" t="s">
        <v>65</v>
      </c>
      <c r="BI1" s="44" t="s">
        <v>65</v>
      </c>
      <c r="BJ1" s="44" t="s">
        <v>87</v>
      </c>
      <c r="BK1" s="44" t="s">
        <v>87</v>
      </c>
      <c r="BL1" s="44" t="s">
        <v>87</v>
      </c>
      <c r="BM1" s="44" t="s">
        <v>87</v>
      </c>
      <c r="BN1" s="44" t="s">
        <v>87</v>
      </c>
      <c r="BO1" s="44" t="s">
        <v>87</v>
      </c>
      <c r="BP1" s="44" t="s">
        <v>88</v>
      </c>
      <c r="BQ1" s="44" t="s">
        <v>88</v>
      </c>
      <c r="BR1" s="44" t="s">
        <v>88</v>
      </c>
      <c r="BS1" s="44" t="s">
        <v>88</v>
      </c>
      <c r="BT1" s="44" t="s">
        <v>88</v>
      </c>
      <c r="BU1" s="44" t="s">
        <v>88</v>
      </c>
      <c r="BV1" s="44" t="s">
        <v>89</v>
      </c>
      <c r="BW1" s="44" t="s">
        <v>89</v>
      </c>
      <c r="BX1" s="44" t="s">
        <v>89</v>
      </c>
      <c r="BY1" s="44" t="s">
        <v>89</v>
      </c>
      <c r="BZ1" s="44" t="s">
        <v>89</v>
      </c>
      <c r="CA1" s="44" t="s">
        <v>89</v>
      </c>
      <c r="CB1" s="44" t="s">
        <v>90</v>
      </c>
      <c r="CC1" s="44" t="s">
        <v>90</v>
      </c>
      <c r="CD1" s="44" t="s">
        <v>90</v>
      </c>
      <c r="CE1" s="44" t="s">
        <v>90</v>
      </c>
      <c r="CF1" s="44" t="s">
        <v>90</v>
      </c>
      <c r="CG1" s="44" t="s">
        <v>90</v>
      </c>
      <c r="CH1" s="44" t="s">
        <v>91</v>
      </c>
      <c r="CI1" s="44" t="s">
        <v>91</v>
      </c>
      <c r="CJ1" s="44" t="s">
        <v>91</v>
      </c>
      <c r="CK1" s="44" t="s">
        <v>91</v>
      </c>
      <c r="CL1" s="44" t="s">
        <v>91</v>
      </c>
      <c r="CM1" s="44" t="s">
        <v>91</v>
      </c>
    </row>
    <row r="2" spans="1:91" x14ac:dyDescent="0.3">
      <c r="A2" s="61" t="s">
        <v>55</v>
      </c>
      <c r="B2" s="45">
        <v>11.211532121115027</v>
      </c>
      <c r="C2" s="45"/>
      <c r="D2" s="45"/>
      <c r="E2" s="45"/>
      <c r="F2" s="45"/>
      <c r="G2" s="49">
        <f t="shared" ref="G2:G19" si="0">AVERAGE(B2:F2)</f>
        <v>11.211532121115027</v>
      </c>
      <c r="H2" s="45">
        <v>9.7442291009736302</v>
      </c>
      <c r="I2" s="45"/>
      <c r="J2" s="45"/>
      <c r="K2" s="45"/>
      <c r="L2" s="45"/>
      <c r="M2" s="49">
        <f t="shared" ref="M2:M19" si="1">AVERAGE(H2:L2)</f>
        <v>9.7442291009736302</v>
      </c>
      <c r="N2" s="45">
        <v>8.4678800890851171</v>
      </c>
      <c r="O2" s="45"/>
      <c r="P2" s="45"/>
      <c r="Q2" s="45"/>
      <c r="R2" s="45"/>
      <c r="S2" s="49">
        <f t="shared" ref="S2:S19" si="2">AVERAGE(N2:R2)</f>
        <v>8.4678800890851171</v>
      </c>
      <c r="T2" s="45">
        <v>11.251709575477433</v>
      </c>
      <c r="U2" s="45"/>
      <c r="V2" s="45"/>
      <c r="W2" s="45"/>
      <c r="X2" s="45"/>
      <c r="Y2" s="49">
        <f t="shared" ref="Y2:Y19" si="3">AVERAGE(T2:X2)</f>
        <v>11.251709575477433</v>
      </c>
      <c r="Z2" s="45"/>
      <c r="AA2" s="45"/>
      <c r="AB2" s="45"/>
      <c r="AC2" s="45"/>
      <c r="AD2" s="45"/>
      <c r="AE2" s="49" t="e">
        <f t="shared" ref="AE2:AE17" si="4">AVERAGE(Z2:AD2)</f>
        <v>#DIV/0!</v>
      </c>
      <c r="AF2" s="45">
        <v>11.351174651834928</v>
      </c>
      <c r="AG2" s="45"/>
      <c r="AH2" s="45"/>
      <c r="AI2" s="45"/>
      <c r="AJ2" s="45"/>
      <c r="AK2" s="49">
        <f t="shared" ref="AK2:AK17" si="5">AVERAGE(AF2:AJ2)</f>
        <v>11.351174651834928</v>
      </c>
      <c r="AL2" s="45">
        <v>11.089197403820132</v>
      </c>
      <c r="AM2" s="45"/>
      <c r="AN2" s="45"/>
      <c r="AO2" s="45"/>
      <c r="AP2" s="45"/>
      <c r="AQ2" s="49">
        <f t="shared" ref="AQ2:AQ17" si="6">AVERAGE(AL2:AP2)</f>
        <v>11.089197403820132</v>
      </c>
      <c r="AR2" s="45">
        <v>9.7442291009736302</v>
      </c>
      <c r="AS2" s="45"/>
      <c r="AT2" s="45"/>
      <c r="AU2" s="45"/>
      <c r="AV2" s="45"/>
      <c r="AW2" s="49">
        <f t="shared" ref="AW2:AW17" si="7">AVERAGE(AR2:AV2)</f>
        <v>9.7442291009736302</v>
      </c>
      <c r="AX2" s="45">
        <v>8.4678800890851171</v>
      </c>
      <c r="AY2" s="45"/>
      <c r="AZ2" s="45"/>
      <c r="BA2" s="45"/>
      <c r="BB2" s="45"/>
      <c r="BC2" s="49">
        <f t="shared" ref="BC2:BC17" si="8">AVERAGE(AX2:BB2)</f>
        <v>8.4678800890851171</v>
      </c>
      <c r="BD2" s="45"/>
      <c r="BE2" s="45"/>
      <c r="BF2" s="45"/>
      <c r="BG2" s="45"/>
      <c r="BH2" s="45"/>
      <c r="BI2" s="49" t="e">
        <f t="shared" ref="BI2:BI17" si="9">AVERAGE(BD2:BH2)</f>
        <v>#DIV/0!</v>
      </c>
      <c r="BJ2" s="45">
        <v>11.171752640486234</v>
      </c>
      <c r="BK2" s="45"/>
      <c r="BL2" s="45"/>
      <c r="BM2" s="45"/>
      <c r="BN2" s="45"/>
      <c r="BO2" s="49">
        <f t="shared" ref="BO2:BO19" si="10">AVERAGE(BJ2:BN2)</f>
        <v>11.171752640486234</v>
      </c>
      <c r="BP2" s="45"/>
      <c r="BQ2" s="45"/>
      <c r="BR2" s="45"/>
      <c r="BS2" s="45"/>
      <c r="BT2" s="45"/>
      <c r="BU2" s="49" t="e">
        <f t="shared" ref="BU2:BU19" si="11">AVERAGE(BP2:BT2)</f>
        <v>#DIV/0!</v>
      </c>
      <c r="BV2" s="45">
        <v>11.446696070693461</v>
      </c>
      <c r="BW2" s="45"/>
      <c r="BX2" s="45"/>
      <c r="BY2" s="45"/>
      <c r="BZ2" s="45"/>
      <c r="CA2" s="49">
        <f t="shared" ref="CA2:CA19" si="12">AVERAGE(BV2:BZ2)</f>
        <v>11.446696070693461</v>
      </c>
      <c r="CB2" s="45">
        <v>11.243569917564164</v>
      </c>
      <c r="CC2" s="45"/>
      <c r="CD2" s="45"/>
      <c r="CE2" s="45"/>
      <c r="CF2" s="45"/>
      <c r="CG2" s="49">
        <f t="shared" ref="CG2:CG19" si="13">AVERAGE(CB2:CF2)</f>
        <v>11.243569917564164</v>
      </c>
      <c r="CH2" s="45">
        <v>11.243569917564164</v>
      </c>
      <c r="CI2" s="45"/>
      <c r="CJ2" s="45"/>
      <c r="CK2" s="45"/>
      <c r="CL2" s="45"/>
      <c r="CM2" s="49">
        <f t="shared" ref="CM2:CM19" si="14">AVERAGE(CH2:CL2)</f>
        <v>11.243569917564164</v>
      </c>
    </row>
    <row r="3" spans="1:91" x14ac:dyDescent="0.3">
      <c r="A3" s="61" t="s">
        <v>16</v>
      </c>
      <c r="B3" s="45">
        <v>4.1737348949088195</v>
      </c>
      <c r="C3" s="45"/>
      <c r="D3" s="45"/>
      <c r="E3" s="45"/>
      <c r="F3" s="45"/>
      <c r="G3" s="49">
        <f t="shared" si="0"/>
        <v>4.1737348949088195</v>
      </c>
      <c r="H3" s="45">
        <v>4.3059978499080813</v>
      </c>
      <c r="I3" s="45"/>
      <c r="J3" s="45"/>
      <c r="K3" s="45"/>
      <c r="L3" s="45"/>
      <c r="M3" s="49">
        <f t="shared" si="1"/>
        <v>4.3059978499080813</v>
      </c>
      <c r="N3" s="45">
        <v>5.8700115544440328</v>
      </c>
      <c r="O3" s="45"/>
      <c r="P3" s="45"/>
      <c r="Q3" s="45"/>
      <c r="R3" s="45"/>
      <c r="S3" s="49">
        <f t="shared" si="2"/>
        <v>5.8700115544440328</v>
      </c>
      <c r="T3" s="45">
        <v>4.4066807616372277</v>
      </c>
      <c r="U3" s="45"/>
      <c r="V3" s="45"/>
      <c r="W3" s="45"/>
      <c r="X3" s="45"/>
      <c r="Y3" s="49">
        <f t="shared" si="3"/>
        <v>4.4066807616372277</v>
      </c>
      <c r="Z3" s="45"/>
      <c r="AA3" s="45"/>
      <c r="AB3" s="45"/>
      <c r="AC3" s="45"/>
      <c r="AD3" s="45"/>
      <c r="AE3" s="49" t="e">
        <f t="shared" si="4"/>
        <v>#DIV/0!</v>
      </c>
      <c r="AF3" s="45">
        <v>3.8409380348021775</v>
      </c>
      <c r="AG3" s="45"/>
      <c r="AH3" s="45"/>
      <c r="AI3" s="45"/>
      <c r="AJ3" s="45"/>
      <c r="AK3" s="49">
        <f t="shared" si="5"/>
        <v>3.8409380348021775</v>
      </c>
      <c r="AL3" s="45">
        <v>4.8117114042454876</v>
      </c>
      <c r="AM3" s="45"/>
      <c r="AN3" s="45"/>
      <c r="AO3" s="45"/>
      <c r="AP3" s="45"/>
      <c r="AQ3" s="49">
        <f t="shared" si="6"/>
        <v>4.8117114042454876</v>
      </c>
      <c r="AR3" s="45">
        <v>3.3976847912310455</v>
      </c>
      <c r="AS3" s="45"/>
      <c r="AT3" s="45"/>
      <c r="AU3" s="45"/>
      <c r="AV3" s="45"/>
      <c r="AW3" s="49">
        <f t="shared" si="7"/>
        <v>3.3976847912310455</v>
      </c>
      <c r="AX3" s="45">
        <v>3.1907698211091438</v>
      </c>
      <c r="AY3" s="45"/>
      <c r="AZ3" s="45"/>
      <c r="BA3" s="45"/>
      <c r="BB3" s="45"/>
      <c r="BC3" s="49">
        <f t="shared" si="8"/>
        <v>3.1907698211091438</v>
      </c>
      <c r="BD3" s="45"/>
      <c r="BE3" s="45"/>
      <c r="BF3" s="45"/>
      <c r="BG3" s="45"/>
      <c r="BH3" s="45"/>
      <c r="BI3" s="49" t="e">
        <f t="shared" si="9"/>
        <v>#DIV/0!</v>
      </c>
      <c r="BJ3" s="45">
        <v>4.2985626008993476</v>
      </c>
      <c r="BK3" s="45"/>
      <c r="BL3" s="45"/>
      <c r="BM3" s="45"/>
      <c r="BN3" s="45"/>
      <c r="BO3" s="49">
        <f t="shared" si="10"/>
        <v>4.2985626008993476</v>
      </c>
      <c r="BP3" s="45"/>
      <c r="BQ3" s="45"/>
      <c r="BR3" s="45"/>
      <c r="BS3" s="45"/>
      <c r="BT3" s="45"/>
      <c r="BU3" s="49" t="e">
        <f t="shared" si="11"/>
        <v>#DIV/0!</v>
      </c>
      <c r="BV3" s="45">
        <v>3.8235027021969232</v>
      </c>
      <c r="BW3" s="45"/>
      <c r="BX3" s="45"/>
      <c r="BY3" s="45"/>
      <c r="BZ3" s="45"/>
      <c r="CA3" s="49">
        <f t="shared" si="12"/>
        <v>3.8235027021969232</v>
      </c>
      <c r="CB3" s="45">
        <v>4.0659031769692602</v>
      </c>
      <c r="CC3" s="45"/>
      <c r="CD3" s="45"/>
      <c r="CE3" s="45"/>
      <c r="CF3" s="45"/>
      <c r="CG3" s="49">
        <f t="shared" si="13"/>
        <v>4.0659031769692602</v>
      </c>
      <c r="CH3" s="45">
        <v>4.0425642895823666</v>
      </c>
      <c r="CI3" s="45"/>
      <c r="CJ3" s="45"/>
      <c r="CK3" s="45"/>
      <c r="CL3" s="45"/>
      <c r="CM3" s="49">
        <f t="shared" si="14"/>
        <v>4.0425642895823666</v>
      </c>
    </row>
    <row r="4" spans="1:91" x14ac:dyDescent="0.3">
      <c r="A4" s="61" t="s">
        <v>41</v>
      </c>
      <c r="B4" s="46">
        <v>9695</v>
      </c>
      <c r="C4" s="46"/>
      <c r="D4" s="46"/>
      <c r="E4" s="46"/>
      <c r="F4" s="46"/>
      <c r="G4" s="49">
        <f t="shared" si="0"/>
        <v>9695</v>
      </c>
      <c r="H4" s="46">
        <v>9695</v>
      </c>
      <c r="I4" s="46"/>
      <c r="J4" s="46"/>
      <c r="K4" s="46"/>
      <c r="L4" s="46"/>
      <c r="M4" s="49">
        <f t="shared" si="1"/>
        <v>9695</v>
      </c>
      <c r="N4" s="46">
        <v>9695</v>
      </c>
      <c r="O4" s="46"/>
      <c r="P4" s="46"/>
      <c r="Q4" s="46"/>
      <c r="R4" s="46"/>
      <c r="S4" s="49">
        <f t="shared" si="2"/>
        <v>9695</v>
      </c>
      <c r="T4" s="46">
        <v>9695</v>
      </c>
      <c r="U4" s="46"/>
      <c r="V4" s="46"/>
      <c r="W4" s="46"/>
      <c r="X4" s="46"/>
      <c r="Y4" s="49">
        <f t="shared" si="3"/>
        <v>9695</v>
      </c>
      <c r="Z4" s="46"/>
      <c r="AA4" s="46"/>
      <c r="AB4" s="46"/>
      <c r="AC4" s="46"/>
      <c r="AD4" s="46"/>
      <c r="AE4" s="49" t="e">
        <f t="shared" si="4"/>
        <v>#DIV/0!</v>
      </c>
      <c r="AF4" s="46">
        <v>9695</v>
      </c>
      <c r="AG4" s="46"/>
      <c r="AH4" s="46"/>
      <c r="AI4" s="46"/>
      <c r="AJ4" s="46"/>
      <c r="AK4" s="49">
        <f t="shared" si="5"/>
        <v>9695</v>
      </c>
      <c r="AL4" s="46">
        <v>9695</v>
      </c>
      <c r="AM4" s="46"/>
      <c r="AN4" s="46"/>
      <c r="AO4" s="46"/>
      <c r="AP4" s="46"/>
      <c r="AQ4" s="49">
        <f t="shared" si="6"/>
        <v>9695</v>
      </c>
      <c r="AR4" s="46">
        <v>9695</v>
      </c>
      <c r="AS4" s="46"/>
      <c r="AT4" s="46"/>
      <c r="AU4" s="46"/>
      <c r="AV4" s="46"/>
      <c r="AW4" s="49">
        <f t="shared" si="7"/>
        <v>9695</v>
      </c>
      <c r="AX4" s="46">
        <v>9695</v>
      </c>
      <c r="AY4" s="46"/>
      <c r="AZ4" s="46"/>
      <c r="BA4" s="46"/>
      <c r="BB4" s="46"/>
      <c r="BC4" s="49">
        <f t="shared" si="8"/>
        <v>9695</v>
      </c>
      <c r="BD4" s="46"/>
      <c r="BE4" s="46"/>
      <c r="BF4" s="46"/>
      <c r="BG4" s="46"/>
      <c r="BH4" s="46"/>
      <c r="BI4" s="49" t="e">
        <f t="shared" si="9"/>
        <v>#DIV/0!</v>
      </c>
      <c r="BJ4" s="46">
        <v>9695</v>
      </c>
      <c r="BK4" s="46"/>
      <c r="BL4" s="46"/>
      <c r="BM4" s="46"/>
      <c r="BN4" s="46"/>
      <c r="BO4" s="49">
        <f t="shared" si="10"/>
        <v>9695</v>
      </c>
      <c r="BP4" s="46"/>
      <c r="BQ4" s="46"/>
      <c r="BR4" s="46"/>
      <c r="BS4" s="46"/>
      <c r="BT4" s="46"/>
      <c r="BU4" s="49" t="e">
        <f t="shared" si="11"/>
        <v>#DIV/0!</v>
      </c>
      <c r="BV4" s="46">
        <v>9695</v>
      </c>
      <c r="BW4" s="46"/>
      <c r="BX4" s="46"/>
      <c r="BY4" s="46"/>
      <c r="BZ4" s="46"/>
      <c r="CA4" s="49">
        <f t="shared" si="12"/>
        <v>9695</v>
      </c>
      <c r="CB4" s="46">
        <v>9695</v>
      </c>
      <c r="CC4" s="46"/>
      <c r="CD4" s="46"/>
      <c r="CE4" s="46"/>
      <c r="CF4" s="46"/>
      <c r="CG4" s="49">
        <f t="shared" si="13"/>
        <v>9695</v>
      </c>
      <c r="CH4" s="46">
        <v>9695</v>
      </c>
      <c r="CI4" s="46"/>
      <c r="CJ4" s="46"/>
      <c r="CK4" s="46"/>
      <c r="CL4" s="46"/>
      <c r="CM4" s="49">
        <f t="shared" si="14"/>
        <v>9695</v>
      </c>
    </row>
    <row r="5" spans="1:91" x14ac:dyDescent="0.3">
      <c r="A5" s="61" t="s">
        <v>40</v>
      </c>
      <c r="B5" s="46">
        <v>1530</v>
      </c>
      <c r="C5" s="46"/>
      <c r="D5" s="46"/>
      <c r="E5" s="46"/>
      <c r="F5" s="46"/>
      <c r="G5" s="49">
        <f t="shared" si="0"/>
        <v>1530</v>
      </c>
      <c r="H5" s="46">
        <v>1682</v>
      </c>
      <c r="I5" s="46"/>
      <c r="J5" s="46"/>
      <c r="K5" s="46"/>
      <c r="L5" s="46"/>
      <c r="M5" s="49">
        <f t="shared" si="1"/>
        <v>1682</v>
      </c>
      <c r="N5" s="46">
        <v>2672</v>
      </c>
      <c r="O5" s="46"/>
      <c r="P5" s="46"/>
      <c r="Q5" s="46"/>
      <c r="R5" s="46"/>
      <c r="S5" s="49">
        <f t="shared" si="2"/>
        <v>2672</v>
      </c>
      <c r="T5" s="46">
        <v>1655</v>
      </c>
      <c r="U5" s="46"/>
      <c r="V5" s="46"/>
      <c r="W5" s="46"/>
      <c r="X5" s="46"/>
      <c r="Y5" s="49">
        <f t="shared" si="3"/>
        <v>1655</v>
      </c>
      <c r="Z5" s="46"/>
      <c r="AA5" s="46"/>
      <c r="AB5" s="46"/>
      <c r="AC5" s="46"/>
      <c r="AD5" s="46"/>
      <c r="AE5" s="49" t="e">
        <f t="shared" si="4"/>
        <v>#DIV/0!</v>
      </c>
      <c r="AF5" s="46">
        <v>1585</v>
      </c>
      <c r="AG5" s="46"/>
      <c r="AH5" s="46"/>
      <c r="AI5" s="46"/>
      <c r="AJ5" s="46"/>
      <c r="AK5" s="49">
        <f t="shared" si="5"/>
        <v>1585</v>
      </c>
      <c r="AL5" s="46">
        <v>1805</v>
      </c>
      <c r="AM5" s="46"/>
      <c r="AN5" s="46"/>
      <c r="AO5" s="46"/>
      <c r="AP5" s="46"/>
      <c r="AQ5" s="49">
        <f t="shared" si="6"/>
        <v>1805</v>
      </c>
      <c r="AR5" s="46">
        <v>1682</v>
      </c>
      <c r="AS5" s="46"/>
      <c r="AT5" s="46"/>
      <c r="AU5" s="46"/>
      <c r="AV5" s="46"/>
      <c r="AW5" s="49">
        <f t="shared" si="7"/>
        <v>1682</v>
      </c>
      <c r="AX5" s="46">
        <v>2672</v>
      </c>
      <c r="AY5" s="46"/>
      <c r="AZ5" s="46"/>
      <c r="BA5" s="46"/>
      <c r="BB5" s="46"/>
      <c r="BC5" s="49">
        <f t="shared" si="8"/>
        <v>2672</v>
      </c>
      <c r="BD5" s="46"/>
      <c r="BE5" s="46"/>
      <c r="BF5" s="46"/>
      <c r="BG5" s="46"/>
      <c r="BH5" s="46"/>
      <c r="BI5" s="49" t="e">
        <f t="shared" si="9"/>
        <v>#DIV/0!</v>
      </c>
      <c r="BJ5" s="46">
        <v>1594</v>
      </c>
      <c r="BK5" s="46"/>
      <c r="BL5" s="46"/>
      <c r="BM5" s="46"/>
      <c r="BN5" s="46"/>
      <c r="BO5" s="49">
        <f t="shared" si="10"/>
        <v>1594</v>
      </c>
      <c r="BP5" s="46"/>
      <c r="BQ5" s="46"/>
      <c r="BR5" s="46"/>
      <c r="BS5" s="46"/>
      <c r="BT5" s="46"/>
      <c r="BU5" s="49" t="e">
        <f t="shared" si="11"/>
        <v>#DIV/0!</v>
      </c>
      <c r="BV5" s="46">
        <v>1408</v>
      </c>
      <c r="BW5" s="46"/>
      <c r="BX5" s="46"/>
      <c r="BY5" s="46"/>
      <c r="BZ5" s="46"/>
      <c r="CA5" s="49">
        <f t="shared" si="12"/>
        <v>1408</v>
      </c>
      <c r="CB5" s="46">
        <v>1600</v>
      </c>
      <c r="CC5" s="46"/>
      <c r="CD5" s="46"/>
      <c r="CE5" s="46"/>
      <c r="CF5" s="46"/>
      <c r="CG5" s="49">
        <f t="shared" si="13"/>
        <v>1600</v>
      </c>
      <c r="CH5" s="46">
        <v>1600</v>
      </c>
      <c r="CI5" s="46"/>
      <c r="CJ5" s="46"/>
      <c r="CK5" s="46"/>
      <c r="CL5" s="46"/>
      <c r="CM5" s="49">
        <f t="shared" si="14"/>
        <v>1600</v>
      </c>
    </row>
    <row r="6" spans="1:91" ht="31.2" x14ac:dyDescent="0.3">
      <c r="A6" s="61" t="s">
        <v>56</v>
      </c>
      <c r="B6" s="46">
        <v>665</v>
      </c>
      <c r="C6" s="46"/>
      <c r="D6" s="46"/>
      <c r="E6" s="46"/>
      <c r="F6" s="46"/>
      <c r="G6" s="49">
        <f t="shared" si="0"/>
        <v>665</v>
      </c>
      <c r="H6" s="46">
        <v>758</v>
      </c>
      <c r="I6" s="46"/>
      <c r="J6" s="46"/>
      <c r="K6" s="46"/>
      <c r="L6" s="46"/>
      <c r="M6" s="49">
        <f t="shared" si="1"/>
        <v>758</v>
      </c>
      <c r="N6" s="46">
        <v>1197</v>
      </c>
      <c r="O6" s="46"/>
      <c r="P6" s="46"/>
      <c r="Q6" s="46"/>
      <c r="R6" s="46"/>
      <c r="S6" s="49">
        <f t="shared" si="2"/>
        <v>1197</v>
      </c>
      <c r="T6" s="46">
        <v>723</v>
      </c>
      <c r="U6" s="46"/>
      <c r="V6" s="46"/>
      <c r="W6" s="46"/>
      <c r="X6" s="46"/>
      <c r="Y6" s="49">
        <f t="shared" si="3"/>
        <v>723</v>
      </c>
      <c r="Z6" s="46"/>
      <c r="AA6" s="46"/>
      <c r="AB6" s="46"/>
      <c r="AC6" s="46"/>
      <c r="AD6" s="46"/>
      <c r="AE6" s="49" t="e">
        <f t="shared" si="4"/>
        <v>#DIV/0!</v>
      </c>
      <c r="AF6" s="46">
        <v>690</v>
      </c>
      <c r="AG6" s="46"/>
      <c r="AH6" s="46"/>
      <c r="AI6" s="46"/>
      <c r="AJ6" s="46"/>
      <c r="AK6" s="49">
        <f t="shared" si="5"/>
        <v>690</v>
      </c>
      <c r="AL6" s="46">
        <v>786</v>
      </c>
      <c r="AM6" s="46"/>
      <c r="AN6" s="46"/>
      <c r="AO6" s="46"/>
      <c r="AP6" s="46"/>
      <c r="AQ6" s="49">
        <f t="shared" si="6"/>
        <v>786</v>
      </c>
      <c r="AR6" s="46">
        <v>758</v>
      </c>
      <c r="AS6" s="46"/>
      <c r="AT6" s="46"/>
      <c r="AU6" s="46"/>
      <c r="AV6" s="46"/>
      <c r="AW6" s="49">
        <f t="shared" si="7"/>
        <v>758</v>
      </c>
      <c r="AX6" s="46">
        <v>1197</v>
      </c>
      <c r="AY6" s="46"/>
      <c r="AZ6" s="46"/>
      <c r="BA6" s="46"/>
      <c r="BB6" s="46"/>
      <c r="BC6" s="49">
        <f t="shared" si="8"/>
        <v>1197</v>
      </c>
      <c r="BD6" s="46"/>
      <c r="BE6" s="46"/>
      <c r="BF6" s="46"/>
      <c r="BG6" s="46"/>
      <c r="BH6" s="46"/>
      <c r="BI6" s="49" t="e">
        <f t="shared" si="9"/>
        <v>#DIV/0!</v>
      </c>
      <c r="BJ6" s="46">
        <v>695</v>
      </c>
      <c r="BK6" s="46"/>
      <c r="BL6" s="46"/>
      <c r="BM6" s="46"/>
      <c r="BN6" s="46"/>
      <c r="BO6" s="49">
        <f t="shared" si="10"/>
        <v>695</v>
      </c>
      <c r="BP6" s="46"/>
      <c r="BQ6" s="46"/>
      <c r="BR6" s="46"/>
      <c r="BS6" s="46"/>
      <c r="BT6" s="46"/>
      <c r="BU6" s="49" t="e">
        <f t="shared" si="11"/>
        <v>#DIV/0!</v>
      </c>
      <c r="BV6" s="46">
        <v>608</v>
      </c>
      <c r="BW6" s="46"/>
      <c r="BX6" s="46"/>
      <c r="BY6" s="46"/>
      <c r="BZ6" s="46"/>
      <c r="CA6" s="49">
        <f t="shared" si="12"/>
        <v>608</v>
      </c>
      <c r="CB6" s="46">
        <v>693</v>
      </c>
      <c r="CC6" s="46"/>
      <c r="CD6" s="46"/>
      <c r="CE6" s="46"/>
      <c r="CF6" s="46"/>
      <c r="CG6" s="49">
        <f t="shared" si="13"/>
        <v>693</v>
      </c>
      <c r="CH6" s="46">
        <v>693</v>
      </c>
      <c r="CI6" s="46"/>
      <c r="CJ6" s="46"/>
      <c r="CK6" s="46"/>
      <c r="CL6" s="46"/>
      <c r="CM6" s="49">
        <f t="shared" si="14"/>
        <v>693</v>
      </c>
    </row>
    <row r="7" spans="1:91" x14ac:dyDescent="0.3">
      <c r="A7" s="61" t="s">
        <v>57</v>
      </c>
      <c r="B7" s="46">
        <v>431</v>
      </c>
      <c r="C7" s="46"/>
      <c r="D7" s="46"/>
      <c r="E7" s="46"/>
      <c r="F7" s="46"/>
      <c r="G7" s="49">
        <f t="shared" si="0"/>
        <v>431</v>
      </c>
      <c r="H7" s="46">
        <v>447</v>
      </c>
      <c r="I7" s="46"/>
      <c r="J7" s="46"/>
      <c r="K7" s="46"/>
      <c r="L7" s="46"/>
      <c r="M7" s="49">
        <f t="shared" si="1"/>
        <v>447</v>
      </c>
      <c r="N7" s="46">
        <v>725</v>
      </c>
      <c r="O7" s="46"/>
      <c r="P7" s="46"/>
      <c r="Q7" s="46"/>
      <c r="R7" s="46"/>
      <c r="S7" s="49">
        <f t="shared" si="2"/>
        <v>725</v>
      </c>
      <c r="T7" s="46">
        <v>448</v>
      </c>
      <c r="U7" s="46"/>
      <c r="V7" s="46"/>
      <c r="W7" s="46"/>
      <c r="X7" s="46"/>
      <c r="Y7" s="49">
        <f t="shared" si="3"/>
        <v>448</v>
      </c>
      <c r="Z7" s="46"/>
      <c r="AA7" s="46"/>
      <c r="AB7" s="46"/>
      <c r="AC7" s="46"/>
      <c r="AD7" s="46"/>
      <c r="AE7" s="49" t="e">
        <f t="shared" si="4"/>
        <v>#DIV/0!</v>
      </c>
      <c r="AF7" s="46">
        <v>446</v>
      </c>
      <c r="AG7" s="46"/>
      <c r="AH7" s="46"/>
      <c r="AI7" s="46"/>
      <c r="AJ7" s="46"/>
      <c r="AK7" s="49">
        <f t="shared" si="5"/>
        <v>446</v>
      </c>
      <c r="AL7" s="46">
        <v>492</v>
      </c>
      <c r="AM7" s="46"/>
      <c r="AN7" s="46"/>
      <c r="AO7" s="46"/>
      <c r="AP7" s="46"/>
      <c r="AQ7" s="49">
        <f t="shared" si="6"/>
        <v>492</v>
      </c>
      <c r="AR7" s="46">
        <v>447</v>
      </c>
      <c r="AS7" s="46"/>
      <c r="AT7" s="46"/>
      <c r="AU7" s="46"/>
      <c r="AV7" s="46"/>
      <c r="AW7" s="49">
        <f t="shared" si="7"/>
        <v>447</v>
      </c>
      <c r="AX7" s="46">
        <v>731</v>
      </c>
      <c r="AY7" s="46"/>
      <c r="AZ7" s="46"/>
      <c r="BA7" s="46"/>
      <c r="BB7" s="46"/>
      <c r="BC7" s="49">
        <f t="shared" si="8"/>
        <v>731</v>
      </c>
      <c r="BD7" s="46"/>
      <c r="BE7" s="46"/>
      <c r="BF7" s="46"/>
      <c r="BG7" s="46"/>
      <c r="BH7" s="46"/>
      <c r="BI7" s="49" t="e">
        <f t="shared" si="9"/>
        <v>#DIV/0!</v>
      </c>
      <c r="BJ7" s="46">
        <v>440</v>
      </c>
      <c r="BK7" s="46"/>
      <c r="BL7" s="46"/>
      <c r="BM7" s="46"/>
      <c r="BN7" s="46"/>
      <c r="BO7" s="49">
        <f t="shared" si="10"/>
        <v>440</v>
      </c>
      <c r="BP7" s="46"/>
      <c r="BQ7" s="46"/>
      <c r="BR7" s="46"/>
      <c r="BS7" s="46"/>
      <c r="BT7" s="46"/>
      <c r="BU7" s="49" t="e">
        <f t="shared" si="11"/>
        <v>#DIV/0!</v>
      </c>
      <c r="BV7" s="46">
        <v>393</v>
      </c>
      <c r="BW7" s="46"/>
      <c r="BX7" s="46"/>
      <c r="BY7" s="46"/>
      <c r="BZ7" s="46"/>
      <c r="CA7" s="49">
        <f t="shared" si="12"/>
        <v>393</v>
      </c>
      <c r="CB7" s="46">
        <v>456</v>
      </c>
      <c r="CC7" s="46"/>
      <c r="CD7" s="46"/>
      <c r="CE7" s="46"/>
      <c r="CF7" s="46"/>
      <c r="CG7" s="49">
        <f t="shared" si="13"/>
        <v>456</v>
      </c>
      <c r="CH7" s="46">
        <v>456</v>
      </c>
      <c r="CI7" s="46"/>
      <c r="CJ7" s="46"/>
      <c r="CK7" s="46"/>
      <c r="CL7" s="46"/>
      <c r="CM7" s="49">
        <f t="shared" si="14"/>
        <v>456</v>
      </c>
    </row>
    <row r="8" spans="1:91" x14ac:dyDescent="0.3">
      <c r="A8" s="61" t="s">
        <v>58</v>
      </c>
      <c r="B8" s="46">
        <v>434</v>
      </c>
      <c r="C8" s="46"/>
      <c r="D8" s="46"/>
      <c r="E8" s="46"/>
      <c r="F8" s="46"/>
      <c r="G8" s="49">
        <f t="shared" si="0"/>
        <v>434</v>
      </c>
      <c r="H8" s="46">
        <v>470</v>
      </c>
      <c r="I8" s="46"/>
      <c r="J8" s="46"/>
      <c r="K8" s="46"/>
      <c r="L8" s="46"/>
      <c r="M8" s="49">
        <f t="shared" si="1"/>
        <v>470</v>
      </c>
      <c r="N8" s="46">
        <v>644</v>
      </c>
      <c r="O8" s="46"/>
      <c r="P8" s="46"/>
      <c r="Q8" s="46"/>
      <c r="R8" s="46"/>
      <c r="S8" s="49">
        <f t="shared" si="2"/>
        <v>644</v>
      </c>
      <c r="T8" s="46">
        <v>479</v>
      </c>
      <c r="U8" s="46"/>
      <c r="V8" s="46"/>
      <c r="W8" s="46"/>
      <c r="X8" s="46"/>
      <c r="Y8" s="49">
        <f t="shared" si="3"/>
        <v>479</v>
      </c>
      <c r="Z8" s="46"/>
      <c r="AA8" s="46"/>
      <c r="AB8" s="46"/>
      <c r="AC8" s="46"/>
      <c r="AD8" s="46"/>
      <c r="AE8" s="49" t="e">
        <f t="shared" si="4"/>
        <v>#DIV/0!</v>
      </c>
      <c r="AF8" s="46">
        <v>449</v>
      </c>
      <c r="AG8" s="46"/>
      <c r="AH8" s="46"/>
      <c r="AI8" s="46"/>
      <c r="AJ8" s="46"/>
      <c r="AK8" s="49">
        <f t="shared" si="5"/>
        <v>449</v>
      </c>
      <c r="AL8" s="46">
        <v>521</v>
      </c>
      <c r="AM8" s="46"/>
      <c r="AN8" s="46"/>
      <c r="AO8" s="46"/>
      <c r="AP8" s="46"/>
      <c r="AQ8" s="49">
        <f t="shared" si="6"/>
        <v>521</v>
      </c>
      <c r="AR8" s="46">
        <v>477</v>
      </c>
      <c r="AS8" s="46"/>
      <c r="AT8" s="46"/>
      <c r="AU8" s="46"/>
      <c r="AV8" s="46"/>
      <c r="AW8" s="49">
        <f t="shared" si="7"/>
        <v>477</v>
      </c>
      <c r="AX8" s="46">
        <v>744</v>
      </c>
      <c r="AY8" s="46"/>
      <c r="AZ8" s="46"/>
      <c r="BA8" s="46"/>
      <c r="BB8" s="46"/>
      <c r="BC8" s="49">
        <f t="shared" si="8"/>
        <v>744</v>
      </c>
      <c r="BD8" s="46"/>
      <c r="BE8" s="46"/>
      <c r="BF8" s="46"/>
      <c r="BG8" s="46"/>
      <c r="BH8" s="46"/>
      <c r="BI8" s="49" t="e">
        <f t="shared" si="9"/>
        <v>#DIV/0!</v>
      </c>
      <c r="BJ8" s="46">
        <v>459</v>
      </c>
      <c r="BK8" s="46"/>
      <c r="BL8" s="46"/>
      <c r="BM8" s="46"/>
      <c r="BN8" s="46"/>
      <c r="BO8" s="49">
        <f t="shared" si="10"/>
        <v>459</v>
      </c>
      <c r="BP8" s="46"/>
      <c r="BQ8" s="46"/>
      <c r="BR8" s="46"/>
      <c r="BS8" s="46"/>
      <c r="BT8" s="46"/>
      <c r="BU8" s="49" t="e">
        <f t="shared" si="11"/>
        <v>#DIV/0!</v>
      </c>
      <c r="BV8" s="46">
        <v>406</v>
      </c>
      <c r="BW8" s="46"/>
      <c r="BX8" s="46"/>
      <c r="BY8" s="46"/>
      <c r="BZ8" s="46"/>
      <c r="CA8" s="49">
        <f t="shared" si="12"/>
        <v>406</v>
      </c>
      <c r="CB8" s="46">
        <v>451</v>
      </c>
      <c r="CC8" s="46"/>
      <c r="CD8" s="46"/>
      <c r="CE8" s="46"/>
      <c r="CF8" s="46"/>
      <c r="CG8" s="49">
        <f t="shared" si="13"/>
        <v>451</v>
      </c>
      <c r="CH8" s="46">
        <v>451</v>
      </c>
      <c r="CI8" s="46"/>
      <c r="CJ8" s="46"/>
      <c r="CK8" s="46"/>
      <c r="CL8" s="46"/>
      <c r="CM8" s="49">
        <f t="shared" si="14"/>
        <v>451</v>
      </c>
    </row>
    <row r="9" spans="1:91" ht="31.2" x14ac:dyDescent="0.3">
      <c r="A9" s="61" t="s">
        <v>59</v>
      </c>
      <c r="B9" s="46">
        <v>275</v>
      </c>
      <c r="C9" s="46"/>
      <c r="D9" s="46"/>
      <c r="E9" s="46"/>
      <c r="F9" s="46"/>
      <c r="G9" s="49">
        <f t="shared" si="0"/>
        <v>275</v>
      </c>
      <c r="H9" s="46">
        <v>369</v>
      </c>
      <c r="I9" s="46"/>
      <c r="J9" s="46"/>
      <c r="K9" s="46"/>
      <c r="L9" s="46"/>
      <c r="M9" s="49">
        <f t="shared" si="1"/>
        <v>369</v>
      </c>
      <c r="N9" s="46">
        <v>5021</v>
      </c>
      <c r="O9" s="46"/>
      <c r="P9" s="46"/>
      <c r="Q9" s="46"/>
      <c r="R9" s="46"/>
      <c r="S9" s="49">
        <f t="shared" si="2"/>
        <v>5021</v>
      </c>
      <c r="T9" s="46">
        <v>397</v>
      </c>
      <c r="U9" s="46"/>
      <c r="V9" s="46"/>
      <c r="W9" s="46"/>
      <c r="X9" s="46"/>
      <c r="Y9" s="49">
        <f t="shared" si="3"/>
        <v>397</v>
      </c>
      <c r="Z9" s="46"/>
      <c r="AA9" s="46"/>
      <c r="AB9" s="46"/>
      <c r="AC9" s="46"/>
      <c r="AD9" s="46"/>
      <c r="AE9" s="49" t="e">
        <f t="shared" si="4"/>
        <v>#DIV/0!</v>
      </c>
      <c r="AF9" s="46">
        <v>121</v>
      </c>
      <c r="AG9" s="46"/>
      <c r="AH9" s="46"/>
      <c r="AI9" s="46"/>
      <c r="AJ9" s="46"/>
      <c r="AK9" s="49">
        <f t="shared" si="5"/>
        <v>121</v>
      </c>
      <c r="AL9" s="46">
        <v>638</v>
      </c>
      <c r="AM9" s="46"/>
      <c r="AN9" s="46"/>
      <c r="AO9" s="46"/>
      <c r="AP9" s="46"/>
      <c r="AQ9" s="49">
        <f t="shared" si="6"/>
        <v>638</v>
      </c>
      <c r="AR9" s="46">
        <v>0</v>
      </c>
      <c r="AS9" s="46"/>
      <c r="AT9" s="46"/>
      <c r="AU9" s="46"/>
      <c r="AV9" s="46"/>
      <c r="AW9" s="49">
        <f t="shared" si="7"/>
        <v>0</v>
      </c>
      <c r="AX9" s="46">
        <v>0</v>
      </c>
      <c r="AY9" s="46"/>
      <c r="AZ9" s="46"/>
      <c r="BA9" s="46"/>
      <c r="BB9" s="46"/>
      <c r="BC9" s="49">
        <f t="shared" si="8"/>
        <v>0</v>
      </c>
      <c r="BD9" s="46"/>
      <c r="BE9" s="46"/>
      <c r="BF9" s="46"/>
      <c r="BG9" s="46"/>
      <c r="BH9" s="46"/>
      <c r="BI9" s="49" t="e">
        <f t="shared" si="9"/>
        <v>#DIV/0!</v>
      </c>
      <c r="BJ9" s="46">
        <v>307</v>
      </c>
      <c r="BK9" s="46"/>
      <c r="BL9" s="46"/>
      <c r="BM9" s="46"/>
      <c r="BN9" s="46"/>
      <c r="BO9" s="49">
        <f t="shared" si="10"/>
        <v>307</v>
      </c>
      <c r="BP9" s="46"/>
      <c r="BQ9" s="46"/>
      <c r="BR9" s="46"/>
      <c r="BS9" s="46"/>
      <c r="BT9" s="46"/>
      <c r="BU9" s="49" t="e">
        <f t="shared" si="11"/>
        <v>#DIV/0!</v>
      </c>
      <c r="BV9" s="46">
        <v>142</v>
      </c>
      <c r="BW9" s="46"/>
      <c r="BX9" s="46"/>
      <c r="BY9" s="46"/>
      <c r="BZ9" s="46"/>
      <c r="CA9" s="49">
        <f t="shared" si="12"/>
        <v>142</v>
      </c>
      <c r="CB9" s="46">
        <v>227</v>
      </c>
      <c r="CC9" s="46"/>
      <c r="CD9" s="46"/>
      <c r="CE9" s="46"/>
      <c r="CF9" s="46"/>
      <c r="CG9" s="49">
        <f t="shared" si="13"/>
        <v>227</v>
      </c>
      <c r="CH9" s="46">
        <v>219</v>
      </c>
      <c r="CI9" s="46"/>
      <c r="CJ9" s="46"/>
      <c r="CK9" s="46"/>
      <c r="CL9" s="46"/>
      <c r="CM9" s="49">
        <f t="shared" si="14"/>
        <v>219</v>
      </c>
    </row>
    <row r="10" spans="1:91" ht="31.2" x14ac:dyDescent="0.3">
      <c r="A10" s="61" t="s">
        <v>60</v>
      </c>
      <c r="B10" s="46">
        <v>5445</v>
      </c>
      <c r="C10" s="46"/>
      <c r="D10" s="46"/>
      <c r="E10" s="46"/>
      <c r="F10" s="46"/>
      <c r="G10" s="49">
        <f t="shared" si="0"/>
        <v>5445</v>
      </c>
      <c r="H10" s="46">
        <v>5445</v>
      </c>
      <c r="I10" s="46"/>
      <c r="J10" s="46"/>
      <c r="K10" s="46"/>
      <c r="L10" s="46"/>
      <c r="M10" s="49">
        <f t="shared" si="1"/>
        <v>5445</v>
      </c>
      <c r="N10" s="46">
        <v>5445</v>
      </c>
      <c r="O10" s="46"/>
      <c r="P10" s="46"/>
      <c r="Q10" s="46"/>
      <c r="R10" s="46"/>
      <c r="S10" s="49">
        <f t="shared" si="2"/>
        <v>5445</v>
      </c>
      <c r="T10" s="46">
        <v>5445</v>
      </c>
      <c r="U10" s="46"/>
      <c r="V10" s="46"/>
      <c r="W10" s="46"/>
      <c r="X10" s="46"/>
      <c r="Y10" s="49">
        <f t="shared" si="3"/>
        <v>5445</v>
      </c>
      <c r="Z10" s="46"/>
      <c r="AA10" s="46"/>
      <c r="AB10" s="46"/>
      <c r="AC10" s="46"/>
      <c r="AD10" s="46"/>
      <c r="AE10" s="49" t="e">
        <f t="shared" si="4"/>
        <v>#DIV/0!</v>
      </c>
      <c r="AF10" s="46">
        <v>5445</v>
      </c>
      <c r="AG10" s="46"/>
      <c r="AH10" s="46"/>
      <c r="AI10" s="46"/>
      <c r="AJ10" s="46"/>
      <c r="AK10" s="49">
        <f t="shared" si="5"/>
        <v>5445</v>
      </c>
      <c r="AL10" s="46">
        <v>4544</v>
      </c>
      <c r="AM10" s="46"/>
      <c r="AN10" s="46"/>
      <c r="AO10" s="46"/>
      <c r="AP10" s="46"/>
      <c r="AQ10" s="49">
        <f t="shared" si="6"/>
        <v>4544</v>
      </c>
      <c r="AR10" s="46">
        <v>5445</v>
      </c>
      <c r="AS10" s="46"/>
      <c r="AT10" s="46"/>
      <c r="AU10" s="46"/>
      <c r="AV10" s="46"/>
      <c r="AW10" s="49">
        <f t="shared" si="7"/>
        <v>5445</v>
      </c>
      <c r="AX10" s="46">
        <v>5445</v>
      </c>
      <c r="AY10" s="46"/>
      <c r="AZ10" s="46"/>
      <c r="BA10" s="46"/>
      <c r="BB10" s="46"/>
      <c r="BC10" s="49">
        <f t="shared" si="8"/>
        <v>5445</v>
      </c>
      <c r="BD10" s="46"/>
      <c r="BE10" s="46"/>
      <c r="BF10" s="46"/>
      <c r="BG10" s="46"/>
      <c r="BH10" s="46"/>
      <c r="BI10" s="49" t="e">
        <f t="shared" si="9"/>
        <v>#DIV/0!</v>
      </c>
      <c r="BJ10" s="46">
        <v>5445</v>
      </c>
      <c r="BK10" s="46"/>
      <c r="BL10" s="46"/>
      <c r="BM10" s="46"/>
      <c r="BN10" s="46"/>
      <c r="BO10" s="49">
        <f t="shared" si="10"/>
        <v>5445</v>
      </c>
      <c r="BP10" s="46"/>
      <c r="BQ10" s="46"/>
      <c r="BR10" s="46"/>
      <c r="BS10" s="46"/>
      <c r="BT10" s="46"/>
      <c r="BU10" s="49" t="e">
        <f t="shared" si="11"/>
        <v>#DIV/0!</v>
      </c>
      <c r="BV10" s="46">
        <v>5445</v>
      </c>
      <c r="BW10" s="46"/>
      <c r="BX10" s="46"/>
      <c r="BY10" s="46"/>
      <c r="BZ10" s="46"/>
      <c r="CA10" s="49">
        <f t="shared" si="12"/>
        <v>5445</v>
      </c>
      <c r="CB10" s="46">
        <v>5445</v>
      </c>
      <c r="CC10" s="46"/>
      <c r="CD10" s="46"/>
      <c r="CE10" s="46"/>
      <c r="CF10" s="46"/>
      <c r="CG10" s="49">
        <f t="shared" si="13"/>
        <v>5445</v>
      </c>
      <c r="CH10" s="46">
        <v>5445</v>
      </c>
      <c r="CI10" s="46"/>
      <c r="CJ10" s="46"/>
      <c r="CK10" s="46"/>
      <c r="CL10" s="46"/>
      <c r="CM10" s="49">
        <f t="shared" si="14"/>
        <v>5445</v>
      </c>
    </row>
    <row r="11" spans="1:91" ht="31.2" x14ac:dyDescent="0.3">
      <c r="A11" s="61" t="s">
        <v>61</v>
      </c>
      <c r="B11" s="46">
        <v>990</v>
      </c>
      <c r="C11" s="46"/>
      <c r="D11" s="46"/>
      <c r="E11" s="46"/>
      <c r="F11" s="46"/>
      <c r="G11" s="49">
        <f t="shared" si="0"/>
        <v>990</v>
      </c>
      <c r="H11" s="46">
        <v>990</v>
      </c>
      <c r="I11" s="46"/>
      <c r="J11" s="46"/>
      <c r="K11" s="46"/>
      <c r="L11" s="46"/>
      <c r="M11" s="49">
        <f t="shared" si="1"/>
        <v>990</v>
      </c>
      <c r="N11" s="46">
        <v>0</v>
      </c>
      <c r="O11" s="46"/>
      <c r="P11" s="46"/>
      <c r="Q11" s="46"/>
      <c r="R11" s="46"/>
      <c r="S11" s="49">
        <f t="shared" si="2"/>
        <v>0</v>
      </c>
      <c r="T11" s="46">
        <v>990</v>
      </c>
      <c r="U11" s="46"/>
      <c r="V11" s="46"/>
      <c r="W11" s="46"/>
      <c r="X11" s="46"/>
      <c r="Y11" s="49">
        <f t="shared" si="3"/>
        <v>990</v>
      </c>
      <c r="Z11" s="46"/>
      <c r="AA11" s="46"/>
      <c r="AB11" s="46"/>
      <c r="AC11" s="46"/>
      <c r="AD11" s="46"/>
      <c r="AE11" s="49" t="e">
        <f t="shared" si="4"/>
        <v>#DIV/0!</v>
      </c>
      <c r="AF11" s="46">
        <v>990</v>
      </c>
      <c r="AG11" s="46"/>
      <c r="AH11" s="46"/>
      <c r="AI11" s="46"/>
      <c r="AJ11" s="46"/>
      <c r="AK11" s="49">
        <f t="shared" si="5"/>
        <v>990</v>
      </c>
      <c r="AL11" s="46">
        <v>1324</v>
      </c>
      <c r="AM11" s="46"/>
      <c r="AN11" s="46"/>
      <c r="AO11" s="46"/>
      <c r="AP11" s="46"/>
      <c r="AQ11" s="49">
        <f t="shared" si="6"/>
        <v>1324</v>
      </c>
      <c r="AR11" s="46">
        <v>990</v>
      </c>
      <c r="AS11" s="46"/>
      <c r="AT11" s="46"/>
      <c r="AU11" s="46"/>
      <c r="AV11" s="46"/>
      <c r="AW11" s="49">
        <f t="shared" si="7"/>
        <v>990</v>
      </c>
      <c r="AX11" s="46">
        <v>0</v>
      </c>
      <c r="AY11" s="46"/>
      <c r="AZ11" s="46"/>
      <c r="BA11" s="46"/>
      <c r="BB11" s="46"/>
      <c r="BC11" s="49">
        <f t="shared" si="8"/>
        <v>0</v>
      </c>
      <c r="BD11" s="46"/>
      <c r="BE11" s="46"/>
      <c r="BF11" s="46"/>
      <c r="BG11" s="46"/>
      <c r="BH11" s="46"/>
      <c r="BI11" s="49" t="e">
        <f t="shared" si="9"/>
        <v>#DIV/0!</v>
      </c>
      <c r="BJ11" s="46">
        <v>990</v>
      </c>
      <c r="BK11" s="46"/>
      <c r="BL11" s="46"/>
      <c r="BM11" s="46"/>
      <c r="BN11" s="46"/>
      <c r="BO11" s="49">
        <f t="shared" si="10"/>
        <v>990</v>
      </c>
      <c r="BP11" s="46"/>
      <c r="BQ11" s="46"/>
      <c r="BR11" s="46"/>
      <c r="BS11" s="46"/>
      <c r="BT11" s="46"/>
      <c r="BU11" s="49" t="e">
        <f t="shared" si="11"/>
        <v>#DIV/0!</v>
      </c>
      <c r="BV11" s="46">
        <v>990</v>
      </c>
      <c r="BW11" s="46"/>
      <c r="BX11" s="46"/>
      <c r="BY11" s="46"/>
      <c r="BZ11" s="46"/>
      <c r="CA11" s="49">
        <f t="shared" si="12"/>
        <v>990</v>
      </c>
      <c r="CB11" s="46">
        <v>990</v>
      </c>
      <c r="CC11" s="46"/>
      <c r="CD11" s="46"/>
      <c r="CE11" s="46"/>
      <c r="CF11" s="46"/>
      <c r="CG11" s="49">
        <f t="shared" si="13"/>
        <v>990</v>
      </c>
      <c r="CH11" s="46">
        <v>990</v>
      </c>
      <c r="CI11" s="46"/>
      <c r="CJ11" s="46"/>
      <c r="CK11" s="46"/>
      <c r="CL11" s="46"/>
      <c r="CM11" s="49">
        <f t="shared" si="14"/>
        <v>990</v>
      </c>
    </row>
    <row r="12" spans="1:91" ht="31.2" x14ac:dyDescent="0.3">
      <c r="A12" s="61" t="s">
        <v>62</v>
      </c>
      <c r="B12" s="46">
        <v>152</v>
      </c>
      <c r="C12" s="46"/>
      <c r="D12" s="46"/>
      <c r="E12" s="46"/>
      <c r="F12" s="46"/>
      <c r="G12" s="49">
        <f t="shared" si="0"/>
        <v>152</v>
      </c>
      <c r="H12" s="46">
        <v>0</v>
      </c>
      <c r="I12" s="46"/>
      <c r="J12" s="46"/>
      <c r="K12" s="46"/>
      <c r="L12" s="46"/>
      <c r="M12" s="49">
        <f t="shared" si="1"/>
        <v>0</v>
      </c>
      <c r="N12" s="46">
        <v>0</v>
      </c>
      <c r="O12" s="46"/>
      <c r="P12" s="46"/>
      <c r="Q12" s="46"/>
      <c r="R12" s="46"/>
      <c r="S12" s="49">
        <f t="shared" si="2"/>
        <v>0</v>
      </c>
      <c r="T12" s="46">
        <v>27</v>
      </c>
      <c r="U12" s="46"/>
      <c r="V12" s="46"/>
      <c r="W12" s="46"/>
      <c r="X12" s="46"/>
      <c r="Y12" s="49">
        <f t="shared" si="3"/>
        <v>27</v>
      </c>
      <c r="Z12" s="46"/>
      <c r="AA12" s="46"/>
      <c r="AB12" s="46"/>
      <c r="AC12" s="46"/>
      <c r="AD12" s="46"/>
      <c r="AE12" s="49" t="e">
        <f t="shared" si="4"/>
        <v>#DIV/0!</v>
      </c>
      <c r="AF12" s="46">
        <v>97</v>
      </c>
      <c r="AG12" s="46"/>
      <c r="AH12" s="46"/>
      <c r="AI12" s="46"/>
      <c r="AJ12" s="46"/>
      <c r="AK12" s="49">
        <f t="shared" si="5"/>
        <v>97</v>
      </c>
      <c r="AL12" s="46">
        <v>444</v>
      </c>
      <c r="AM12" s="46"/>
      <c r="AN12" s="46"/>
      <c r="AO12" s="46"/>
      <c r="AP12" s="46"/>
      <c r="AQ12" s="49">
        <f t="shared" si="6"/>
        <v>444</v>
      </c>
      <c r="AR12" s="46">
        <v>0</v>
      </c>
      <c r="AS12" s="46"/>
      <c r="AT12" s="46"/>
      <c r="AU12" s="46"/>
      <c r="AV12" s="46"/>
      <c r="AW12" s="49">
        <f t="shared" si="7"/>
        <v>0</v>
      </c>
      <c r="AX12" s="46">
        <v>0</v>
      </c>
      <c r="AY12" s="46"/>
      <c r="AZ12" s="46"/>
      <c r="BA12" s="46"/>
      <c r="BB12" s="46"/>
      <c r="BC12" s="49">
        <f t="shared" si="8"/>
        <v>0</v>
      </c>
      <c r="BD12" s="46"/>
      <c r="BE12" s="46"/>
      <c r="BF12" s="46"/>
      <c r="BG12" s="46"/>
      <c r="BH12" s="46"/>
      <c r="BI12" s="49" t="e">
        <f t="shared" si="9"/>
        <v>#DIV/0!</v>
      </c>
      <c r="BJ12" s="46">
        <v>88</v>
      </c>
      <c r="BK12" s="46"/>
      <c r="BL12" s="46"/>
      <c r="BM12" s="46"/>
      <c r="BN12" s="46"/>
      <c r="BO12" s="49">
        <f t="shared" si="10"/>
        <v>88</v>
      </c>
      <c r="BP12" s="46"/>
      <c r="BQ12" s="46"/>
      <c r="BR12" s="46"/>
      <c r="BS12" s="46"/>
      <c r="BT12" s="46"/>
      <c r="BU12" s="49" t="e">
        <f t="shared" si="11"/>
        <v>#DIV/0!</v>
      </c>
      <c r="BV12" s="46">
        <v>274</v>
      </c>
      <c r="BW12" s="46"/>
      <c r="BX12" s="46"/>
      <c r="BY12" s="46"/>
      <c r="BZ12" s="46"/>
      <c r="CA12" s="49">
        <f t="shared" si="12"/>
        <v>274</v>
      </c>
      <c r="CB12" s="46">
        <v>82</v>
      </c>
      <c r="CC12" s="46"/>
      <c r="CD12" s="46"/>
      <c r="CE12" s="46"/>
      <c r="CF12" s="46"/>
      <c r="CG12" s="49">
        <f t="shared" si="13"/>
        <v>82</v>
      </c>
      <c r="CH12" s="46">
        <v>82</v>
      </c>
      <c r="CI12" s="46"/>
      <c r="CJ12" s="46"/>
      <c r="CK12" s="46"/>
      <c r="CL12" s="46"/>
      <c r="CM12" s="49">
        <f t="shared" si="14"/>
        <v>82</v>
      </c>
    </row>
    <row r="13" spans="1:91" ht="31.2" x14ac:dyDescent="0.3">
      <c r="A13" s="61" t="s">
        <v>83</v>
      </c>
      <c r="B13" s="46">
        <v>93</v>
      </c>
      <c r="C13" s="46"/>
      <c r="D13" s="46"/>
      <c r="E13" s="46"/>
      <c r="F13" s="46"/>
      <c r="G13" s="49">
        <f t="shared" si="0"/>
        <v>93</v>
      </c>
      <c r="H13" s="46">
        <v>29</v>
      </c>
      <c r="I13" s="46"/>
      <c r="J13" s="46"/>
      <c r="K13" s="46"/>
      <c r="L13" s="46"/>
      <c r="M13" s="49">
        <f t="shared" si="1"/>
        <v>29</v>
      </c>
      <c r="N13" s="46">
        <v>61</v>
      </c>
      <c r="O13" s="46"/>
      <c r="P13" s="46"/>
      <c r="Q13" s="46"/>
      <c r="R13" s="46"/>
      <c r="S13" s="49">
        <f t="shared" si="2"/>
        <v>61</v>
      </c>
      <c r="T13" s="46">
        <v>95</v>
      </c>
      <c r="U13" s="46"/>
      <c r="V13" s="46"/>
      <c r="W13" s="46"/>
      <c r="X13" s="46"/>
      <c r="Y13" s="49">
        <f t="shared" si="3"/>
        <v>95</v>
      </c>
      <c r="Z13" s="46"/>
      <c r="AA13" s="46"/>
      <c r="AB13" s="46"/>
      <c r="AC13" s="46"/>
      <c r="AD13" s="46"/>
      <c r="AE13" s="49" t="e">
        <f t="shared" si="4"/>
        <v>#DIV/0!</v>
      </c>
      <c r="AF13" s="46">
        <v>104</v>
      </c>
      <c r="AG13" s="46"/>
      <c r="AH13" s="46"/>
      <c r="AI13" s="46"/>
      <c r="AJ13" s="46"/>
      <c r="AK13" s="49">
        <f t="shared" si="5"/>
        <v>104</v>
      </c>
      <c r="AL13" s="46">
        <v>97</v>
      </c>
      <c r="AM13" s="46"/>
      <c r="AN13" s="46"/>
      <c r="AO13" s="46"/>
      <c r="AP13" s="46"/>
      <c r="AQ13" s="49">
        <f t="shared" si="6"/>
        <v>97</v>
      </c>
      <c r="AR13" s="46">
        <v>29</v>
      </c>
      <c r="AS13" s="46"/>
      <c r="AT13" s="46"/>
      <c r="AU13" s="46"/>
      <c r="AV13" s="46"/>
      <c r="AW13" s="49">
        <f t="shared" si="7"/>
        <v>29</v>
      </c>
      <c r="AX13" s="46">
        <v>61</v>
      </c>
      <c r="AY13" s="46"/>
      <c r="AZ13" s="46"/>
      <c r="BA13" s="46"/>
      <c r="BB13" s="46"/>
      <c r="BC13" s="49">
        <f t="shared" si="8"/>
        <v>61</v>
      </c>
      <c r="BD13" s="46"/>
      <c r="BE13" s="46"/>
      <c r="BF13" s="46"/>
      <c r="BG13" s="46"/>
      <c r="BH13" s="46"/>
      <c r="BI13" s="49" t="e">
        <f t="shared" si="9"/>
        <v>#DIV/0!</v>
      </c>
      <c r="BJ13" s="46">
        <v>94</v>
      </c>
      <c r="BK13" s="46"/>
      <c r="BL13" s="46"/>
      <c r="BM13" s="46"/>
      <c r="BN13" s="46"/>
      <c r="BO13" s="49">
        <f t="shared" si="10"/>
        <v>94</v>
      </c>
      <c r="BP13" s="46"/>
      <c r="BQ13" s="46"/>
      <c r="BR13" s="46"/>
      <c r="BS13" s="46"/>
      <c r="BT13" s="46"/>
      <c r="BU13" s="49" t="e">
        <f t="shared" si="11"/>
        <v>#DIV/0!</v>
      </c>
      <c r="BV13" s="46">
        <v>111</v>
      </c>
      <c r="BW13" s="46"/>
      <c r="BX13" s="46"/>
      <c r="BY13" s="46"/>
      <c r="BZ13" s="46"/>
      <c r="CA13" s="49">
        <f t="shared" si="12"/>
        <v>111</v>
      </c>
      <c r="CB13" s="46">
        <v>102</v>
      </c>
      <c r="CC13" s="46"/>
      <c r="CD13" s="46"/>
      <c r="CE13" s="46"/>
      <c r="CF13" s="46"/>
      <c r="CG13" s="49">
        <f t="shared" si="13"/>
        <v>102</v>
      </c>
      <c r="CH13" s="46">
        <v>102</v>
      </c>
      <c r="CI13" s="46"/>
      <c r="CJ13" s="46"/>
      <c r="CK13" s="46"/>
      <c r="CL13" s="46"/>
      <c r="CM13" s="49">
        <f t="shared" si="14"/>
        <v>102</v>
      </c>
    </row>
    <row r="14" spans="1:91" x14ac:dyDescent="0.3">
      <c r="A14" s="61" t="s">
        <v>64</v>
      </c>
      <c r="B14" s="68">
        <v>0.48468097380905806</v>
      </c>
      <c r="C14" s="68"/>
      <c r="D14" s="68"/>
      <c r="E14" s="68"/>
      <c r="F14" s="68"/>
      <c r="G14" s="49">
        <f t="shared" si="0"/>
        <v>0.48468097380905806</v>
      </c>
      <c r="H14" s="68">
        <v>0.63524940731755253</v>
      </c>
      <c r="I14" s="68"/>
      <c r="J14" s="68"/>
      <c r="K14" s="68"/>
      <c r="L14" s="68"/>
      <c r="M14" s="49">
        <f t="shared" si="1"/>
        <v>0.63524940731755253</v>
      </c>
      <c r="N14" s="68">
        <v>0.66627739770910777</v>
      </c>
      <c r="O14" s="68"/>
      <c r="P14" s="68"/>
      <c r="Q14" s="68"/>
      <c r="R14" s="68"/>
      <c r="S14" s="49">
        <f t="shared" si="2"/>
        <v>0.66627739770910777</v>
      </c>
      <c r="T14" s="68">
        <v>0.36781350495759552</v>
      </c>
      <c r="U14" s="68"/>
      <c r="V14" s="68"/>
      <c r="W14" s="68"/>
      <c r="X14" s="68"/>
      <c r="Y14" s="49">
        <f t="shared" si="3"/>
        <v>0.36781350495759552</v>
      </c>
      <c r="Z14" s="68"/>
      <c r="AA14" s="68"/>
      <c r="AB14" s="68"/>
      <c r="AC14" s="68"/>
      <c r="AD14" s="68"/>
      <c r="AE14" s="49" t="e">
        <f t="shared" si="4"/>
        <v>#DIV/0!</v>
      </c>
      <c r="AF14" s="68">
        <v>0.38885049454998993</v>
      </c>
      <c r="AG14" s="68"/>
      <c r="AH14" s="68"/>
      <c r="AI14" s="68"/>
      <c r="AJ14" s="68"/>
      <c r="AK14" s="49">
        <f t="shared" si="5"/>
        <v>0.38885049454998993</v>
      </c>
      <c r="AL14" s="68">
        <v>0.70570399533894634</v>
      </c>
      <c r="AM14" s="68"/>
      <c r="AN14" s="68"/>
      <c r="AO14" s="68"/>
      <c r="AP14" s="68"/>
      <c r="AQ14" s="49">
        <f t="shared" si="6"/>
        <v>0.70570399533894634</v>
      </c>
      <c r="AR14" s="68">
        <v>0.63252527980710105</v>
      </c>
      <c r="AS14" s="68"/>
      <c r="AT14" s="68"/>
      <c r="AU14" s="68"/>
      <c r="AV14" s="68"/>
      <c r="AW14" s="49">
        <f t="shared" si="7"/>
        <v>0.63252527980710105</v>
      </c>
      <c r="AX14" s="68">
        <v>0.63303252325040393</v>
      </c>
      <c r="AY14" s="68"/>
      <c r="AZ14" s="68"/>
      <c r="BA14" s="68"/>
      <c r="BB14" s="68"/>
      <c r="BC14" s="49">
        <f t="shared" si="8"/>
        <v>0.63303252325040393</v>
      </c>
      <c r="BD14" s="68"/>
      <c r="BE14" s="68"/>
      <c r="BF14" s="68"/>
      <c r="BG14" s="68"/>
      <c r="BH14" s="68"/>
      <c r="BI14" s="49" t="e">
        <f t="shared" si="9"/>
        <v>#DIV/0!</v>
      </c>
      <c r="BJ14" s="68">
        <v>0.43677467040297285</v>
      </c>
      <c r="BK14" s="68"/>
      <c r="BL14" s="68"/>
      <c r="BM14" s="68"/>
      <c r="BN14" s="68"/>
      <c r="BO14" s="49">
        <f t="shared" si="10"/>
        <v>0.43677467040297285</v>
      </c>
      <c r="BP14" s="68"/>
      <c r="BQ14" s="68"/>
      <c r="BR14" s="68"/>
      <c r="BS14" s="68"/>
      <c r="BT14" s="68"/>
      <c r="BU14" s="49" t="e">
        <f t="shared" si="11"/>
        <v>#DIV/0!</v>
      </c>
      <c r="BV14" s="68">
        <v>0.56529757050117069</v>
      </c>
      <c r="BW14" s="68"/>
      <c r="BX14" s="68"/>
      <c r="BY14" s="68"/>
      <c r="BZ14" s="68"/>
      <c r="CA14" s="49">
        <f t="shared" si="12"/>
        <v>0.56529757050117069</v>
      </c>
      <c r="CB14" s="68">
        <v>0.42835513434327327</v>
      </c>
      <c r="CC14" s="68"/>
      <c r="CD14" s="68"/>
      <c r="CE14" s="68"/>
      <c r="CF14" s="68"/>
      <c r="CG14" s="49">
        <f t="shared" si="13"/>
        <v>0.42835513434327327</v>
      </c>
      <c r="CH14" s="68">
        <v>0.41948591180307698</v>
      </c>
      <c r="CI14" s="68"/>
      <c r="CJ14" s="68"/>
      <c r="CK14" s="68"/>
      <c r="CL14" s="68"/>
      <c r="CM14" s="49">
        <f t="shared" si="14"/>
        <v>0.41948591180307698</v>
      </c>
    </row>
    <row r="15" spans="1:91" x14ac:dyDescent="0.3">
      <c r="A15" s="61" t="s">
        <v>20</v>
      </c>
      <c r="B15" s="68">
        <v>0.52445687672083607</v>
      </c>
      <c r="C15" s="68"/>
      <c r="D15" s="68"/>
      <c r="E15" s="68"/>
      <c r="F15" s="68"/>
      <c r="G15" s="49">
        <f t="shared" si="0"/>
        <v>0.52445687672083607</v>
      </c>
      <c r="H15" s="68">
        <v>0.63911561421147367</v>
      </c>
      <c r="I15" s="68"/>
      <c r="J15" s="68"/>
      <c r="K15" s="68"/>
      <c r="L15" s="68"/>
      <c r="M15" s="49">
        <f t="shared" si="1"/>
        <v>0.63911561421147367</v>
      </c>
      <c r="N15" s="68">
        <v>0.63924147080308324</v>
      </c>
      <c r="O15" s="68"/>
      <c r="P15" s="68"/>
      <c r="Q15" s="68"/>
      <c r="R15" s="68"/>
      <c r="S15" s="49">
        <f t="shared" si="2"/>
        <v>0.63924147080308324</v>
      </c>
      <c r="T15" s="68">
        <v>0.54994261903246566</v>
      </c>
      <c r="U15" s="68"/>
      <c r="V15" s="68"/>
      <c r="W15" s="68"/>
      <c r="X15" s="68"/>
      <c r="Y15" s="49">
        <f t="shared" si="3"/>
        <v>0.54994261903246566</v>
      </c>
      <c r="Z15" s="68"/>
      <c r="AA15" s="68"/>
      <c r="AB15" s="68"/>
      <c r="AC15" s="68"/>
      <c r="AD15" s="68"/>
      <c r="AE15" s="49" t="e">
        <f t="shared" si="4"/>
        <v>#DIV/0!</v>
      </c>
      <c r="AF15" s="68">
        <v>0.53880676087621482</v>
      </c>
      <c r="AG15" s="68"/>
      <c r="AH15" s="68"/>
      <c r="AI15" s="68"/>
      <c r="AJ15" s="68"/>
      <c r="AK15" s="49">
        <f t="shared" si="5"/>
        <v>0.53880676087621482</v>
      </c>
      <c r="AL15" s="68">
        <v>0.49439185924752249</v>
      </c>
      <c r="AM15" s="68"/>
      <c r="AN15" s="68"/>
      <c r="AO15" s="68"/>
      <c r="AP15" s="68"/>
      <c r="AQ15" s="49">
        <f t="shared" si="6"/>
        <v>0.49439185924752249</v>
      </c>
      <c r="AR15" s="68">
        <v>0.63911561421147367</v>
      </c>
      <c r="AS15" s="68"/>
      <c r="AT15" s="68"/>
      <c r="AU15" s="68"/>
      <c r="AV15" s="68"/>
      <c r="AW15" s="49">
        <f t="shared" si="7"/>
        <v>0.63911561421147367</v>
      </c>
      <c r="AX15" s="68">
        <v>0.63924147080308324</v>
      </c>
      <c r="AY15" s="68"/>
      <c r="AZ15" s="68"/>
      <c r="BA15" s="68"/>
      <c r="BB15" s="68"/>
      <c r="BC15" s="49">
        <f t="shared" si="8"/>
        <v>0.63924147080308324</v>
      </c>
      <c r="BD15" s="68"/>
      <c r="BE15" s="68"/>
      <c r="BF15" s="68"/>
      <c r="BG15" s="68"/>
      <c r="BH15" s="68"/>
      <c r="BI15" s="49" t="e">
        <f t="shared" si="9"/>
        <v>#DIV/0!</v>
      </c>
      <c r="BJ15" s="68">
        <v>0.53993441367599948</v>
      </c>
      <c r="BK15" s="68"/>
      <c r="BL15" s="68"/>
      <c r="BM15" s="68"/>
      <c r="BN15" s="68"/>
      <c r="BO15" s="49">
        <f t="shared" si="10"/>
        <v>0.53993441367599948</v>
      </c>
      <c r="BP15" s="68"/>
      <c r="BQ15" s="68"/>
      <c r="BR15" s="68"/>
      <c r="BS15" s="68"/>
      <c r="BT15" s="68"/>
      <c r="BU15" s="49" t="e">
        <f t="shared" si="11"/>
        <v>#DIV/0!</v>
      </c>
      <c r="BV15" s="68">
        <v>0.50575490418089242</v>
      </c>
      <c r="BW15" s="68"/>
      <c r="BX15" s="68"/>
      <c r="BY15" s="68"/>
      <c r="BZ15" s="68"/>
      <c r="CA15" s="49">
        <f t="shared" si="12"/>
        <v>0.50575490418089242</v>
      </c>
      <c r="CB15" s="68">
        <v>0.53748187727631924</v>
      </c>
      <c r="CC15" s="68"/>
      <c r="CD15" s="68"/>
      <c r="CE15" s="68"/>
      <c r="CF15" s="68"/>
      <c r="CG15" s="49">
        <f t="shared" si="13"/>
        <v>0.53748187727631924</v>
      </c>
      <c r="CH15" s="68">
        <v>0.53748187727631924</v>
      </c>
      <c r="CI15" s="68"/>
      <c r="CJ15" s="68"/>
      <c r="CK15" s="68"/>
      <c r="CL15" s="68"/>
      <c r="CM15" s="49">
        <f t="shared" si="14"/>
        <v>0.53748187727631924</v>
      </c>
    </row>
    <row r="16" spans="1:91" x14ac:dyDescent="0.3">
      <c r="A16" s="61" t="s">
        <v>21</v>
      </c>
      <c r="B16" s="68">
        <v>0.42815930125427204</v>
      </c>
      <c r="C16" s="68"/>
      <c r="D16" s="68"/>
      <c r="E16" s="68"/>
      <c r="F16" s="68"/>
      <c r="G16" s="49">
        <f t="shared" si="0"/>
        <v>0.42815930125427204</v>
      </c>
      <c r="H16" s="68">
        <v>0.64049014324551656</v>
      </c>
      <c r="I16" s="68"/>
      <c r="J16" s="68"/>
      <c r="K16" s="68"/>
      <c r="L16" s="68"/>
      <c r="M16" s="49">
        <f t="shared" si="1"/>
        <v>0.64049014324551656</v>
      </c>
      <c r="N16" s="68">
        <v>0.64070081418633984</v>
      </c>
      <c r="O16" s="68"/>
      <c r="P16" s="68"/>
      <c r="Q16" s="68"/>
      <c r="R16" s="68"/>
      <c r="S16" s="49">
        <f t="shared" si="2"/>
        <v>0.64070081418633984</v>
      </c>
      <c r="T16" s="68">
        <v>0.45909904169008747</v>
      </c>
      <c r="U16" s="68"/>
      <c r="V16" s="68"/>
      <c r="W16" s="68"/>
      <c r="X16" s="68"/>
      <c r="Y16" s="49">
        <f t="shared" si="3"/>
        <v>0.45909904169008747</v>
      </c>
      <c r="Z16" s="68"/>
      <c r="AA16" s="68"/>
      <c r="AB16" s="68"/>
      <c r="AC16" s="68"/>
      <c r="AD16" s="68"/>
      <c r="AE16" s="49" t="e">
        <f t="shared" si="4"/>
        <v>#DIV/0!</v>
      </c>
      <c r="AF16" s="68">
        <v>0.44423305954064002</v>
      </c>
      <c r="AG16" s="68"/>
      <c r="AH16" s="68"/>
      <c r="AI16" s="68"/>
      <c r="AJ16" s="68"/>
      <c r="AK16" s="49">
        <f t="shared" si="5"/>
        <v>0.44423305954064002</v>
      </c>
      <c r="AL16" s="68">
        <v>0.41162254643412632</v>
      </c>
      <c r="AM16" s="68"/>
      <c r="AN16" s="68"/>
      <c r="AO16" s="68"/>
      <c r="AP16" s="68"/>
      <c r="AQ16" s="49">
        <f t="shared" si="6"/>
        <v>0.41162254643412632</v>
      </c>
      <c r="AR16" s="68">
        <v>0.64049014324551656</v>
      </c>
      <c r="AS16" s="68"/>
      <c r="AT16" s="68"/>
      <c r="AU16" s="68"/>
      <c r="AV16" s="68"/>
      <c r="AW16" s="49">
        <f t="shared" si="7"/>
        <v>0.64049014324551656</v>
      </c>
      <c r="AX16" s="68">
        <v>0.64070081418633984</v>
      </c>
      <c r="AY16" s="68"/>
      <c r="AZ16" s="68"/>
      <c r="BA16" s="68"/>
      <c r="BB16" s="68"/>
      <c r="BC16" s="49">
        <f t="shared" si="8"/>
        <v>0.64070081418633984</v>
      </c>
      <c r="BD16" s="68"/>
      <c r="BE16" s="68"/>
      <c r="BF16" s="68"/>
      <c r="BG16" s="68"/>
      <c r="BH16" s="68"/>
      <c r="BI16" s="49" t="e">
        <f t="shared" si="9"/>
        <v>#DIV/0!</v>
      </c>
      <c r="BJ16" s="68">
        <v>0.44886096152067484</v>
      </c>
      <c r="BK16" s="68"/>
      <c r="BL16" s="68"/>
      <c r="BM16" s="68"/>
      <c r="BN16" s="68"/>
      <c r="BO16" s="49">
        <f t="shared" si="10"/>
        <v>0.44886096152067484</v>
      </c>
      <c r="BP16" s="68"/>
      <c r="BQ16" s="68"/>
      <c r="BR16" s="68"/>
      <c r="BS16" s="68"/>
      <c r="BT16" s="68"/>
      <c r="BU16" s="49" t="e">
        <f t="shared" si="11"/>
        <v>#DIV/0!</v>
      </c>
      <c r="BV16" s="68">
        <v>0.40464875943595074</v>
      </c>
      <c r="BW16" s="68"/>
      <c r="BX16" s="68"/>
      <c r="BY16" s="68"/>
      <c r="BZ16" s="68"/>
      <c r="CA16" s="49">
        <f t="shared" si="12"/>
        <v>0.40464875943595074</v>
      </c>
      <c r="CB16" s="68">
        <v>0.44999588101685123</v>
      </c>
      <c r="CC16" s="68"/>
      <c r="CD16" s="68"/>
      <c r="CE16" s="68"/>
      <c r="CF16" s="68"/>
      <c r="CG16" s="49">
        <f t="shared" si="13"/>
        <v>0.44999588101685123</v>
      </c>
      <c r="CH16" s="68">
        <v>0.44999588101685123</v>
      </c>
      <c r="CI16" s="68"/>
      <c r="CJ16" s="68"/>
      <c r="CK16" s="68"/>
      <c r="CL16" s="68"/>
      <c r="CM16" s="49">
        <f t="shared" si="14"/>
        <v>0.44999588101685123</v>
      </c>
    </row>
    <row r="17" spans="1:91" x14ac:dyDescent="0.3">
      <c r="A17" s="61" t="s">
        <v>22</v>
      </c>
      <c r="B17" s="68">
        <v>0.2232859446591931</v>
      </c>
      <c r="C17" s="68"/>
      <c r="D17" s="68"/>
      <c r="E17" s="68"/>
      <c r="F17" s="68"/>
      <c r="G17" s="49">
        <f t="shared" si="0"/>
        <v>0.2232859446591931</v>
      </c>
      <c r="H17" s="68">
        <v>0.63847390697381656</v>
      </c>
      <c r="I17" s="68"/>
      <c r="J17" s="68"/>
      <c r="K17" s="68"/>
      <c r="L17" s="68"/>
      <c r="M17" s="49">
        <f t="shared" si="1"/>
        <v>0.63847390697381656</v>
      </c>
      <c r="N17" s="68">
        <v>0.63861817177835456</v>
      </c>
      <c r="O17" s="68"/>
      <c r="P17" s="68"/>
      <c r="Q17" s="68"/>
      <c r="R17" s="68"/>
      <c r="S17" s="49">
        <f t="shared" si="2"/>
        <v>0.63861817177835456</v>
      </c>
      <c r="T17" s="68">
        <v>0.24000920655521851</v>
      </c>
      <c r="U17" s="68"/>
      <c r="V17" s="68"/>
      <c r="W17" s="68"/>
      <c r="X17" s="68"/>
      <c r="Y17" s="49">
        <f t="shared" si="3"/>
        <v>0.24000920655521851</v>
      </c>
      <c r="Z17" s="68"/>
      <c r="AA17" s="68"/>
      <c r="AB17" s="68"/>
      <c r="AC17" s="68"/>
      <c r="AD17" s="68"/>
      <c r="AE17" s="49" t="e">
        <f t="shared" si="4"/>
        <v>#DIV/0!</v>
      </c>
      <c r="AF17" s="68">
        <v>0.23050474851638578</v>
      </c>
      <c r="AG17" s="68"/>
      <c r="AH17" s="68"/>
      <c r="AI17" s="68"/>
      <c r="AJ17" s="68"/>
      <c r="AK17" s="49">
        <f t="shared" si="5"/>
        <v>0.23050474851638578</v>
      </c>
      <c r="AL17" s="68">
        <v>0.208165471819446</v>
      </c>
      <c r="AM17" s="68"/>
      <c r="AN17" s="68"/>
      <c r="AO17" s="68"/>
      <c r="AP17" s="68"/>
      <c r="AQ17" s="49">
        <f t="shared" si="6"/>
        <v>0.208165471819446</v>
      </c>
      <c r="AR17" s="68">
        <v>0.63847390697381656</v>
      </c>
      <c r="AS17" s="68"/>
      <c r="AT17" s="68"/>
      <c r="AU17" s="68"/>
      <c r="AV17" s="68"/>
      <c r="AW17" s="49">
        <f t="shared" si="7"/>
        <v>0.63847390697381656</v>
      </c>
      <c r="AX17" s="68">
        <v>0.63861817177835456</v>
      </c>
      <c r="AY17" s="68"/>
      <c r="AZ17" s="68"/>
      <c r="BA17" s="68"/>
      <c r="BB17" s="68"/>
      <c r="BC17" s="49">
        <f t="shared" si="8"/>
        <v>0.63861817177835456</v>
      </c>
      <c r="BD17" s="68"/>
      <c r="BE17" s="68"/>
      <c r="BF17" s="68"/>
      <c r="BG17" s="68"/>
      <c r="BH17" s="68"/>
      <c r="BI17" s="49" t="e">
        <f t="shared" si="9"/>
        <v>#DIV/0!</v>
      </c>
      <c r="BJ17" s="68">
        <v>0.23182262220080474</v>
      </c>
      <c r="BK17" s="68"/>
      <c r="BL17" s="68"/>
      <c r="BM17" s="68"/>
      <c r="BN17" s="68"/>
      <c r="BO17" s="49">
        <f t="shared" si="10"/>
        <v>0.23182262220080474</v>
      </c>
      <c r="BP17" s="68"/>
      <c r="BQ17" s="68"/>
      <c r="BR17" s="68"/>
      <c r="BS17" s="68"/>
      <c r="BT17" s="68"/>
      <c r="BU17" s="49" t="e">
        <f t="shared" si="11"/>
        <v>#DIV/0!</v>
      </c>
      <c r="BV17" s="68">
        <v>0.20650651301270098</v>
      </c>
      <c r="BW17" s="68"/>
      <c r="BX17" s="68"/>
      <c r="BY17" s="68"/>
      <c r="BZ17" s="68"/>
      <c r="CA17" s="49">
        <f t="shared" si="12"/>
        <v>0.20650651301270098</v>
      </c>
      <c r="CB17" s="68">
        <v>0.23244956646093382</v>
      </c>
      <c r="CC17" s="68"/>
      <c r="CD17" s="68"/>
      <c r="CE17" s="68"/>
      <c r="CF17" s="68"/>
      <c r="CG17" s="49">
        <f t="shared" si="13"/>
        <v>0.23244956646093382</v>
      </c>
      <c r="CH17" s="68">
        <v>0.23244956646093382</v>
      </c>
      <c r="CI17" s="68"/>
      <c r="CJ17" s="68"/>
      <c r="CK17" s="68"/>
      <c r="CL17" s="68"/>
      <c r="CM17" s="49">
        <f t="shared" si="14"/>
        <v>0.23244956646093382</v>
      </c>
    </row>
    <row r="18" spans="1:91" x14ac:dyDescent="0.3">
      <c r="A18" s="61" t="s">
        <v>84</v>
      </c>
      <c r="B18" s="73">
        <v>1.6406373421425262</v>
      </c>
      <c r="C18" s="68"/>
      <c r="D18" s="68"/>
      <c r="E18" s="68"/>
      <c r="F18" s="68"/>
      <c r="G18" s="49">
        <f t="shared" si="0"/>
        <v>1.6406373421425262</v>
      </c>
      <c r="H18" s="73">
        <v>1.6286398142752878</v>
      </c>
      <c r="I18" s="68"/>
      <c r="J18" s="68"/>
      <c r="K18" s="68"/>
      <c r="L18" s="68"/>
      <c r="M18" s="49">
        <f t="shared" si="1"/>
        <v>1.6286398142752878</v>
      </c>
      <c r="N18" s="73">
        <v>3.2314150494980933</v>
      </c>
      <c r="O18" s="68"/>
      <c r="P18" s="68"/>
      <c r="Q18" s="68"/>
      <c r="R18" s="68"/>
      <c r="S18" s="49">
        <f t="shared" si="2"/>
        <v>3.2314150494980933</v>
      </c>
      <c r="T18" s="73">
        <v>1.862140382922167</v>
      </c>
      <c r="U18" s="73"/>
      <c r="V18" s="68"/>
      <c r="W18" s="68"/>
      <c r="X18" s="68"/>
      <c r="Y18" s="49">
        <f t="shared" si="3"/>
        <v>1.862140382922167</v>
      </c>
      <c r="Z18" s="73"/>
      <c r="AA18" s="68"/>
      <c r="AB18" s="68"/>
      <c r="AC18" s="68"/>
      <c r="AD18" s="68"/>
      <c r="AE18" s="49" t="e">
        <f t="shared" ref="AE18:AE19" si="15">AVERAGE(Z18:AD18)</f>
        <v>#DIV/0!</v>
      </c>
      <c r="AF18" s="73">
        <v>1.3285438212144141</v>
      </c>
      <c r="AG18" s="68"/>
      <c r="AH18" s="68"/>
      <c r="AI18" s="68"/>
      <c r="AJ18" s="68"/>
      <c r="AK18" s="49">
        <f t="shared" ref="AK18:AK19" si="16">AVERAGE(AF18:AJ18)</f>
        <v>1.3285438212144141</v>
      </c>
      <c r="AL18" s="73">
        <v>2.3207161353174479</v>
      </c>
      <c r="AM18" s="68"/>
      <c r="AN18" s="68"/>
      <c r="AO18" s="68"/>
      <c r="AP18" s="68"/>
      <c r="AQ18" s="49">
        <f t="shared" ref="AQ18:AQ19" si="17">AVERAGE(AL18:AP18)</f>
        <v>2.3207161353174479</v>
      </c>
      <c r="AR18" s="73">
        <v>0.72032675559825809</v>
      </c>
      <c r="AS18" s="68"/>
      <c r="AT18" s="68"/>
      <c r="AU18" s="68"/>
      <c r="AV18" s="68"/>
      <c r="AW18" s="49">
        <f t="shared" ref="AW18:AW19" si="18">AVERAGE(AR18:AV18)</f>
        <v>0.72032675559825809</v>
      </c>
      <c r="AX18" s="73">
        <v>0.55217331616320509</v>
      </c>
      <c r="AY18" s="68"/>
      <c r="AZ18" s="68"/>
      <c r="BA18" s="68"/>
      <c r="BB18" s="68"/>
      <c r="BC18" s="49">
        <f t="shared" ref="BC18:BC19" si="19">AVERAGE(AX18:BB18)</f>
        <v>0.55217331616320509</v>
      </c>
      <c r="BD18" s="73"/>
      <c r="BE18" s="68"/>
      <c r="BF18" s="68"/>
      <c r="BG18" s="68"/>
      <c r="BH18" s="68"/>
      <c r="BI18" s="49" t="e">
        <f t="shared" ref="BI18:BI19" si="20">AVERAGE(BD18:BH18)</f>
        <v>#DIV/0!</v>
      </c>
      <c r="BJ18" s="73">
        <v>1.7833076647471193</v>
      </c>
      <c r="BK18" s="68"/>
      <c r="BL18" s="68"/>
      <c r="BM18" s="68"/>
      <c r="BN18" s="68"/>
      <c r="BO18" s="49">
        <f t="shared" si="10"/>
        <v>1.7833076647471193</v>
      </c>
      <c r="BP18" s="73"/>
      <c r="BQ18" s="68"/>
      <c r="BR18" s="68"/>
      <c r="BS18" s="68"/>
      <c r="BT18" s="68"/>
      <c r="BU18" s="49" t="e">
        <f t="shared" si="11"/>
        <v>#DIV/0!</v>
      </c>
      <c r="BV18" s="73">
        <v>1.2401996613150019</v>
      </c>
      <c r="BW18" s="68"/>
      <c r="BX18" s="68"/>
      <c r="BY18" s="68"/>
      <c r="BZ18" s="68"/>
      <c r="CA18" s="49">
        <f t="shared" si="12"/>
        <v>1.2401996613150019</v>
      </c>
      <c r="CB18" s="73">
        <v>1.4918219982596588</v>
      </c>
      <c r="CC18" s="68"/>
      <c r="CD18" s="68"/>
      <c r="CE18" s="68"/>
      <c r="CF18" s="68"/>
      <c r="CG18" s="49">
        <f t="shared" si="13"/>
        <v>1.4918219982596588</v>
      </c>
      <c r="CH18" s="73">
        <v>1.4684831108727656</v>
      </c>
      <c r="CI18" s="68"/>
      <c r="CJ18" s="68"/>
      <c r="CK18" s="68"/>
      <c r="CL18" s="68"/>
      <c r="CM18" s="49">
        <f t="shared" si="14"/>
        <v>1.4684831108727656</v>
      </c>
    </row>
    <row r="19" spans="1:91" x14ac:dyDescent="0.3">
      <c r="A19" s="61" t="s">
        <v>85</v>
      </c>
      <c r="B19" s="73">
        <v>2.4245642118789359</v>
      </c>
      <c r="C19" s="68"/>
      <c r="D19" s="68"/>
      <c r="E19" s="68"/>
      <c r="F19" s="68"/>
      <c r="G19" s="49">
        <f t="shared" si="0"/>
        <v>2.4245642118789359</v>
      </c>
      <c r="H19" s="73">
        <v>2.4522244385862342</v>
      </c>
      <c r="I19" s="68"/>
      <c r="J19" s="68"/>
      <c r="K19" s="68"/>
      <c r="L19" s="68"/>
      <c r="M19" s="49">
        <f t="shared" si="1"/>
        <v>2.4522244385862342</v>
      </c>
      <c r="N19" s="73">
        <v>2.4303298370259538</v>
      </c>
      <c r="O19" s="68"/>
      <c r="P19" s="68"/>
      <c r="Q19" s="68"/>
      <c r="R19" s="68"/>
      <c r="S19" s="49">
        <f t="shared" si="2"/>
        <v>2.4303298370259538</v>
      </c>
      <c r="T19" s="73">
        <v>2.4331160168525341</v>
      </c>
      <c r="U19" s="73"/>
      <c r="V19" s="68"/>
      <c r="W19" s="68"/>
      <c r="X19" s="68"/>
      <c r="Y19" s="49">
        <f t="shared" si="3"/>
        <v>2.4331160168525341</v>
      </c>
      <c r="Z19" s="73"/>
      <c r="AA19" s="68"/>
      <c r="AB19" s="68"/>
      <c r="AC19" s="68"/>
      <c r="AD19" s="68"/>
      <c r="AE19" s="49" t="e">
        <f t="shared" si="15"/>
        <v>#DIV/0!</v>
      </c>
      <c r="AF19" s="73">
        <v>2.4233338430143365</v>
      </c>
      <c r="AG19" s="68"/>
      <c r="AH19" s="68"/>
      <c r="AI19" s="68"/>
      <c r="AJ19" s="68"/>
      <c r="AK19" s="49">
        <f t="shared" si="16"/>
        <v>2.4233338430143365</v>
      </c>
      <c r="AL19" s="73">
        <v>2.4322006706258432</v>
      </c>
      <c r="AM19" s="68"/>
      <c r="AN19" s="68"/>
      <c r="AO19" s="68"/>
      <c r="AP19" s="68"/>
      <c r="AQ19" s="49">
        <f t="shared" si="17"/>
        <v>2.4322006706258432</v>
      </c>
      <c r="AR19" s="73">
        <v>2.4522244385862355</v>
      </c>
      <c r="AS19" s="68"/>
      <c r="AT19" s="68"/>
      <c r="AU19" s="68"/>
      <c r="AV19" s="68"/>
      <c r="AW19" s="49">
        <f t="shared" si="18"/>
        <v>2.4522244385862355</v>
      </c>
      <c r="AX19" s="73">
        <v>2.4303298370259494</v>
      </c>
      <c r="AY19" s="68"/>
      <c r="AZ19" s="68"/>
      <c r="BA19" s="68"/>
      <c r="BB19" s="68"/>
      <c r="BC19" s="49">
        <f t="shared" si="19"/>
        <v>2.4303298370259494</v>
      </c>
      <c r="BD19" s="73"/>
      <c r="BE19" s="68"/>
      <c r="BF19" s="68"/>
      <c r="BG19" s="68"/>
      <c r="BH19" s="68"/>
      <c r="BI19" s="49" t="e">
        <f t="shared" si="20"/>
        <v>#DIV/0!</v>
      </c>
      <c r="BJ19" s="73">
        <v>2.4315836864895379</v>
      </c>
      <c r="BK19" s="68"/>
      <c r="BL19" s="68"/>
      <c r="BM19" s="68"/>
      <c r="BN19" s="68"/>
      <c r="BO19" s="49">
        <f t="shared" si="10"/>
        <v>2.4315836864895379</v>
      </c>
      <c r="BP19" s="73"/>
      <c r="BQ19" s="68"/>
      <c r="BR19" s="68"/>
      <c r="BS19" s="68"/>
      <c r="BT19" s="68"/>
      <c r="BU19" s="49" t="e">
        <f t="shared" si="11"/>
        <v>#DIV/0!</v>
      </c>
      <c r="BV19" s="73">
        <v>2.4072495296840497</v>
      </c>
      <c r="BW19" s="68"/>
      <c r="BX19" s="68"/>
      <c r="BY19" s="68"/>
      <c r="BZ19" s="68"/>
      <c r="CA19" s="49">
        <f t="shared" si="12"/>
        <v>2.4072495296840497</v>
      </c>
      <c r="CB19" s="73">
        <v>2.4236256235340998</v>
      </c>
      <c r="CC19" s="68"/>
      <c r="CD19" s="68"/>
      <c r="CE19" s="68"/>
      <c r="CF19" s="68"/>
      <c r="CG19" s="49">
        <f t="shared" si="13"/>
        <v>2.4236256235340998</v>
      </c>
      <c r="CH19" s="73">
        <v>2.4236256235340998</v>
      </c>
      <c r="CI19" s="68"/>
      <c r="CJ19" s="68"/>
      <c r="CK19" s="68"/>
      <c r="CL19" s="68"/>
      <c r="CM19" s="49">
        <f t="shared" si="14"/>
        <v>2.4236256235340998</v>
      </c>
    </row>
    <row r="20" spans="1:91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1:91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1:9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9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9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9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9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  <row r="27" spans="1:9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</row>
    <row r="28" spans="1:91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91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91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91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91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1:19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</row>
    <row r="34" spans="1:19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</row>
    <row r="36" spans="1:19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1:19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1:19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1:19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19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19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19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19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19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19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19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19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1:19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1:19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1:19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1:19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19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1:19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1:19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1:19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1:19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1:19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1:19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1:19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1:19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1:19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1:19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19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19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19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19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19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19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19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19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19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19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19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19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8"/>
  <sheetViews>
    <sheetView zoomScale="55" zoomScaleNormal="55" workbookViewId="0">
      <selection activeCell="AD2" sqref="AD2:AE7"/>
    </sheetView>
  </sheetViews>
  <sheetFormatPr defaultRowHeight="15.6" x14ac:dyDescent="0.3"/>
  <cols>
    <col min="1" max="1" width="1.69921875" customWidth="1"/>
    <col min="2" max="2" width="11.19921875" bestFit="1" customWidth="1"/>
    <col min="3" max="3" width="17.5" bestFit="1" customWidth="1"/>
    <col min="4" max="4" width="1.8984375" bestFit="1" customWidth="1"/>
    <col min="6" max="6" width="7.3984375" customWidth="1"/>
    <col min="7" max="7" width="7.8984375" customWidth="1"/>
    <col min="8" max="8" width="7.3984375" customWidth="1"/>
    <col min="9" max="9" width="7.8984375" customWidth="1"/>
    <col min="10" max="10" width="7.3984375" customWidth="1"/>
    <col min="11" max="11" width="7.8984375" customWidth="1"/>
    <col min="12" max="12" width="7.3984375" customWidth="1"/>
    <col min="13" max="13" width="7.8984375" customWidth="1"/>
    <col min="14" max="14" width="7.3984375" bestFit="1" customWidth="1"/>
    <col min="15" max="15" width="7.8984375" bestFit="1" customWidth="1"/>
    <col min="16" max="16" width="7.3984375" bestFit="1" customWidth="1"/>
    <col min="17" max="17" width="7.8984375" bestFit="1" customWidth="1"/>
    <col min="18" max="19" width="7.8984375" customWidth="1"/>
    <col min="20" max="20" width="7.3984375" bestFit="1" customWidth="1"/>
    <col min="21" max="21" width="7.8984375" bestFit="1" customWidth="1"/>
    <col min="22" max="22" width="7.3984375" bestFit="1" customWidth="1"/>
    <col min="23" max="23" width="7.8984375" bestFit="1" customWidth="1"/>
    <col min="24" max="24" width="7.3984375" bestFit="1" customWidth="1"/>
    <col min="25" max="25" width="7.8984375" bestFit="1" customWidth="1"/>
    <col min="26" max="26" width="7.3984375" bestFit="1" customWidth="1"/>
    <col min="27" max="27" width="7.8984375" bestFit="1" customWidth="1"/>
    <col min="28" max="28" width="7.3984375" bestFit="1" customWidth="1"/>
    <col min="29" max="29" width="7.8984375" bestFit="1" customWidth="1"/>
    <col min="30" max="31" width="8.796875" customWidth="1"/>
  </cols>
  <sheetData>
    <row r="1" spans="2:31" ht="6" customHeight="1" thickBot="1" x14ac:dyDescent="0.35">
      <c r="D1" s="72">
        <v>0</v>
      </c>
      <c r="E1" s="72"/>
      <c r="F1" s="72">
        <v>1</v>
      </c>
      <c r="G1" s="72"/>
      <c r="H1" s="72">
        <v>2</v>
      </c>
      <c r="I1" s="72"/>
      <c r="J1" s="72">
        <v>7</v>
      </c>
      <c r="K1" s="72"/>
      <c r="L1" s="72">
        <v>8</v>
      </c>
      <c r="M1" s="72"/>
      <c r="N1" s="72">
        <v>4</v>
      </c>
      <c r="O1" s="72"/>
      <c r="P1" s="72">
        <v>3</v>
      </c>
      <c r="Q1" s="72"/>
      <c r="R1" s="72">
        <v>9</v>
      </c>
      <c r="S1" s="72"/>
      <c r="T1" s="72">
        <v>5</v>
      </c>
      <c r="U1" s="72"/>
      <c r="V1" s="72">
        <v>6</v>
      </c>
      <c r="W1" s="72"/>
      <c r="X1" s="72">
        <v>10</v>
      </c>
      <c r="Y1" s="72"/>
      <c r="Z1" s="72">
        <v>12</v>
      </c>
      <c r="AA1" s="72"/>
      <c r="AB1" s="72">
        <v>13</v>
      </c>
      <c r="AC1" s="72"/>
      <c r="AD1" s="72">
        <v>14</v>
      </c>
      <c r="AE1" s="72"/>
    </row>
    <row r="2" spans="2:31" ht="16.2" thickTop="1" x14ac:dyDescent="0.3">
      <c r="B2" s="203" t="s">
        <v>0</v>
      </c>
      <c r="C2" s="1" t="s">
        <v>1</v>
      </c>
      <c r="D2" s="206" t="s">
        <v>2</v>
      </c>
      <c r="E2" s="207"/>
      <c r="F2" s="206" t="s">
        <v>2</v>
      </c>
      <c r="G2" s="207"/>
      <c r="H2" s="206" t="s">
        <v>23</v>
      </c>
      <c r="I2" s="207"/>
      <c r="J2" s="206" t="s">
        <v>2</v>
      </c>
      <c r="K2" s="207"/>
      <c r="L2" s="200" t="s">
        <v>23</v>
      </c>
      <c r="M2" s="201"/>
      <c r="N2" s="206" t="s">
        <v>2</v>
      </c>
      <c r="O2" s="207"/>
      <c r="P2" s="206" t="s">
        <v>2</v>
      </c>
      <c r="Q2" s="207"/>
      <c r="R2" s="200" t="s">
        <v>2</v>
      </c>
      <c r="S2" s="201"/>
      <c r="T2" s="200" t="s">
        <v>2</v>
      </c>
      <c r="U2" s="201"/>
      <c r="V2" s="200" t="s">
        <v>2</v>
      </c>
      <c r="W2" s="201"/>
      <c r="X2" s="200" t="s">
        <v>2</v>
      </c>
      <c r="Y2" s="201"/>
      <c r="Z2" s="200" t="s">
        <v>2</v>
      </c>
      <c r="AA2" s="201"/>
      <c r="AB2" s="200" t="s">
        <v>2</v>
      </c>
      <c r="AC2" s="201"/>
      <c r="AD2" s="200" t="s">
        <v>2</v>
      </c>
      <c r="AE2" s="202"/>
    </row>
    <row r="3" spans="2:31" x14ac:dyDescent="0.3">
      <c r="B3" s="204"/>
      <c r="C3" s="3" t="s">
        <v>3</v>
      </c>
      <c r="D3" s="192">
        <v>11</v>
      </c>
      <c r="E3" s="193"/>
      <c r="F3" s="192">
        <v>1000</v>
      </c>
      <c r="G3" s="193"/>
      <c r="H3" s="192">
        <v>1000</v>
      </c>
      <c r="I3" s="193"/>
      <c r="J3" s="192">
        <v>1000</v>
      </c>
      <c r="K3" s="193"/>
      <c r="L3" s="185">
        <v>1000</v>
      </c>
      <c r="M3" s="184"/>
      <c r="N3" s="192">
        <v>15</v>
      </c>
      <c r="O3" s="193"/>
      <c r="P3" s="192">
        <v>18</v>
      </c>
      <c r="Q3" s="193"/>
      <c r="R3" s="185">
        <v>11</v>
      </c>
      <c r="S3" s="184"/>
      <c r="T3" s="185">
        <v>11</v>
      </c>
      <c r="U3" s="184"/>
      <c r="V3" s="185">
        <v>11</v>
      </c>
      <c r="W3" s="184"/>
      <c r="X3" s="185">
        <v>11</v>
      </c>
      <c r="Y3" s="184"/>
      <c r="Z3" s="185">
        <v>11</v>
      </c>
      <c r="AA3" s="184"/>
      <c r="AB3" s="185">
        <v>11</v>
      </c>
      <c r="AC3" s="184"/>
      <c r="AD3" s="185">
        <v>11</v>
      </c>
      <c r="AE3" s="186"/>
    </row>
    <row r="4" spans="2:31" x14ac:dyDescent="0.3">
      <c r="B4" s="204"/>
      <c r="C4" s="3" t="s">
        <v>4</v>
      </c>
      <c r="D4" s="192">
        <v>12</v>
      </c>
      <c r="E4" s="193"/>
      <c r="F4" s="192">
        <v>12</v>
      </c>
      <c r="G4" s="193"/>
      <c r="H4" s="192">
        <v>12</v>
      </c>
      <c r="I4" s="193"/>
      <c r="J4" s="192">
        <v>1000</v>
      </c>
      <c r="K4" s="193"/>
      <c r="L4" s="185">
        <v>1000</v>
      </c>
      <c r="M4" s="184"/>
      <c r="N4" s="192">
        <v>12</v>
      </c>
      <c r="O4" s="193"/>
      <c r="P4" s="192">
        <v>12</v>
      </c>
      <c r="Q4" s="193"/>
      <c r="R4" s="185">
        <v>18</v>
      </c>
      <c r="S4" s="184"/>
      <c r="T4" s="185">
        <v>24</v>
      </c>
      <c r="U4" s="184"/>
      <c r="V4" s="185">
        <v>12</v>
      </c>
      <c r="W4" s="184"/>
      <c r="X4" s="185">
        <v>12</v>
      </c>
      <c r="Y4" s="184"/>
      <c r="Z4" s="185">
        <v>12</v>
      </c>
      <c r="AA4" s="184"/>
      <c r="AB4" s="185">
        <v>12</v>
      </c>
      <c r="AC4" s="184"/>
      <c r="AD4" s="185">
        <v>12</v>
      </c>
      <c r="AE4" s="186"/>
    </row>
    <row r="5" spans="2:31" x14ac:dyDescent="0.3">
      <c r="B5" s="204"/>
      <c r="C5" s="3" t="s">
        <v>67</v>
      </c>
      <c r="D5" s="233">
        <v>525</v>
      </c>
      <c r="E5" s="198"/>
      <c r="F5" s="233">
        <v>525</v>
      </c>
      <c r="G5" s="198"/>
      <c r="H5" s="233">
        <v>525</v>
      </c>
      <c r="I5" s="198"/>
      <c r="J5" s="233">
        <v>1000</v>
      </c>
      <c r="K5" s="234"/>
      <c r="L5" s="233" t="s">
        <v>86</v>
      </c>
      <c r="M5" s="234"/>
      <c r="N5" s="233">
        <v>525</v>
      </c>
      <c r="O5" s="198"/>
      <c r="P5" s="233">
        <v>525</v>
      </c>
      <c r="Q5" s="198"/>
      <c r="R5" s="233">
        <v>525</v>
      </c>
      <c r="S5" s="234"/>
      <c r="T5" s="233">
        <v>525</v>
      </c>
      <c r="U5" s="234"/>
      <c r="V5" s="233">
        <v>525</v>
      </c>
      <c r="W5" s="234"/>
      <c r="X5" s="233">
        <v>525</v>
      </c>
      <c r="Y5" s="234"/>
      <c r="Z5" s="233">
        <v>525</v>
      </c>
      <c r="AA5" s="234"/>
      <c r="AB5" s="233">
        <v>550</v>
      </c>
      <c r="AC5" s="234"/>
      <c r="AD5" s="233">
        <v>575</v>
      </c>
      <c r="AE5" s="199"/>
    </row>
    <row r="6" spans="2:31" x14ac:dyDescent="0.3">
      <c r="B6" s="204"/>
      <c r="C6" s="3" t="s">
        <v>5</v>
      </c>
      <c r="D6" s="195" t="s">
        <v>6</v>
      </c>
      <c r="E6" s="196"/>
      <c r="F6" s="195" t="s">
        <v>6</v>
      </c>
      <c r="G6" s="196"/>
      <c r="H6" s="195" t="s">
        <v>6</v>
      </c>
      <c r="I6" s="196"/>
      <c r="J6" s="195" t="s">
        <v>6</v>
      </c>
      <c r="K6" s="196"/>
      <c r="L6" s="195" t="s">
        <v>6</v>
      </c>
      <c r="M6" s="196"/>
      <c r="N6" s="195" t="s">
        <v>6</v>
      </c>
      <c r="O6" s="196"/>
      <c r="P6" s="195" t="s">
        <v>6</v>
      </c>
      <c r="Q6" s="196"/>
      <c r="R6" s="195" t="s">
        <v>6</v>
      </c>
      <c r="S6" s="196"/>
      <c r="T6" s="195" t="s">
        <v>6</v>
      </c>
      <c r="U6" s="196"/>
      <c r="V6" s="195" t="s">
        <v>7</v>
      </c>
      <c r="W6" s="196"/>
      <c r="X6" s="195" t="s">
        <v>6</v>
      </c>
      <c r="Y6" s="196"/>
      <c r="Z6" s="195" t="s">
        <v>6</v>
      </c>
      <c r="AA6" s="196"/>
      <c r="AB6" s="195" t="s">
        <v>6</v>
      </c>
      <c r="AC6" s="196"/>
      <c r="AD6" s="185" t="s">
        <v>6</v>
      </c>
      <c r="AE6" s="186"/>
    </row>
    <row r="7" spans="2:31" ht="16.2" thickBot="1" x14ac:dyDescent="0.35">
      <c r="B7" s="205"/>
      <c r="C7" s="4" t="s">
        <v>68</v>
      </c>
      <c r="D7" s="187" t="s">
        <v>69</v>
      </c>
      <c r="E7" s="188"/>
      <c r="F7" s="187" t="s">
        <v>69</v>
      </c>
      <c r="G7" s="188"/>
      <c r="H7" s="190" t="s">
        <v>69</v>
      </c>
      <c r="I7" s="188"/>
      <c r="J7" s="190" t="s">
        <v>69</v>
      </c>
      <c r="K7" s="226"/>
      <c r="L7" s="190" t="s">
        <v>69</v>
      </c>
      <c r="M7" s="226"/>
      <c r="N7" s="190" t="s">
        <v>69</v>
      </c>
      <c r="O7" s="188"/>
      <c r="P7" s="190" t="s">
        <v>69</v>
      </c>
      <c r="Q7" s="188"/>
      <c r="R7" s="190" t="s">
        <v>69</v>
      </c>
      <c r="S7" s="226"/>
      <c r="T7" s="190" t="s">
        <v>69</v>
      </c>
      <c r="U7" s="226"/>
      <c r="V7" s="190" t="s">
        <v>69</v>
      </c>
      <c r="W7" s="226"/>
      <c r="X7" s="190">
        <v>0</v>
      </c>
      <c r="Y7" s="226"/>
      <c r="Z7" s="190">
        <v>7</v>
      </c>
      <c r="AA7" s="226"/>
      <c r="AB7" s="190" t="s">
        <v>69</v>
      </c>
      <c r="AC7" s="226"/>
      <c r="AD7" s="177" t="s">
        <v>69</v>
      </c>
      <c r="AE7" s="244"/>
    </row>
    <row r="8" spans="2:31" ht="18.600000000000001" thickTop="1" thickBot="1" x14ac:dyDescent="0.35">
      <c r="B8" s="229" t="s">
        <v>10</v>
      </c>
      <c r="C8" s="230"/>
      <c r="D8" s="231" t="s">
        <v>11</v>
      </c>
      <c r="E8" s="232"/>
      <c r="F8" s="63" t="s">
        <v>11</v>
      </c>
      <c r="G8" s="63" t="s">
        <v>12</v>
      </c>
      <c r="H8" s="63" t="s">
        <v>11</v>
      </c>
      <c r="I8" s="63" t="s">
        <v>12</v>
      </c>
      <c r="J8" s="63" t="s">
        <v>11</v>
      </c>
      <c r="K8" s="63" t="s">
        <v>12</v>
      </c>
      <c r="L8" s="63" t="s">
        <v>11</v>
      </c>
      <c r="M8" s="63" t="s">
        <v>12</v>
      </c>
      <c r="N8" s="63" t="s">
        <v>11</v>
      </c>
      <c r="O8" s="63" t="s">
        <v>12</v>
      </c>
      <c r="P8" s="63" t="s">
        <v>11</v>
      </c>
      <c r="Q8" s="63" t="s">
        <v>12</v>
      </c>
      <c r="R8" s="63" t="s">
        <v>11</v>
      </c>
      <c r="S8" s="63" t="s">
        <v>12</v>
      </c>
      <c r="T8" s="63" t="s">
        <v>11</v>
      </c>
      <c r="U8" s="63" t="s">
        <v>12</v>
      </c>
      <c r="V8" s="63" t="s">
        <v>11</v>
      </c>
      <c r="W8" s="63" t="s">
        <v>12</v>
      </c>
      <c r="X8" s="63" t="s">
        <v>11</v>
      </c>
      <c r="Y8" s="63" t="s">
        <v>12</v>
      </c>
      <c r="Z8" s="63" t="s">
        <v>11</v>
      </c>
      <c r="AA8" s="63" t="s">
        <v>12</v>
      </c>
      <c r="AB8" s="63" t="s">
        <v>11</v>
      </c>
      <c r="AC8" s="63" t="s">
        <v>12</v>
      </c>
      <c r="AD8" s="63" t="s">
        <v>11</v>
      </c>
      <c r="AE8" s="64" t="s">
        <v>12</v>
      </c>
    </row>
    <row r="9" spans="2:31" ht="16.2" thickTop="1" x14ac:dyDescent="0.3">
      <c r="B9" s="161" t="s">
        <v>15</v>
      </c>
      <c r="C9" s="32" t="s">
        <v>17</v>
      </c>
      <c r="D9" s="163">
        <f ca="1">OFFSET(Runs1!$G2,6*Scenarios!D$1,0)</f>
        <v>11.211532121115027</v>
      </c>
      <c r="E9" s="164"/>
      <c r="F9" s="11">
        <f ca="1">OFFSET(Runs1!$G2,0,6*Scenarios!F$1)</f>
        <v>9.7442291009736302</v>
      </c>
      <c r="G9" s="12">
        <f t="shared" ref="G9:G25" ca="1" si="0">(F9-$D9)/$D9</f>
        <v>-0.13087444287636477</v>
      </c>
      <c r="H9" s="11">
        <f ca="1">OFFSET(Runs1!$G2,0,6*Scenarios!H$1)</f>
        <v>8.4678800890851171</v>
      </c>
      <c r="I9" s="12">
        <f t="shared" ref="I9:I25" ca="1" si="1">(H9-$D9)/$D9</f>
        <v>-0.24471695771737612</v>
      </c>
      <c r="J9" s="11">
        <f ca="1">OFFSET(Runs1!$G2,0,6*Scenarios!J$1)</f>
        <v>9.7442291009736302</v>
      </c>
      <c r="K9" s="12">
        <f t="shared" ref="K9:K25" ca="1" si="2">(J9-$D9)/$D9</f>
        <v>-0.13087444287636477</v>
      </c>
      <c r="L9" s="11">
        <f ca="1">OFFSET(Runs1!$G2,0,6*Scenarios!L$1)</f>
        <v>8.4678800890851171</v>
      </c>
      <c r="M9" s="12">
        <f t="shared" ref="M9:M25" ca="1" si="3">(L9-$D9)/$D9</f>
        <v>-0.24471695771737612</v>
      </c>
      <c r="N9" s="11" t="e">
        <f ca="1">OFFSET(Runs1!$G2,0,6*Scenarios!N$1)</f>
        <v>#DIV/0!</v>
      </c>
      <c r="O9" s="12" t="e">
        <f t="shared" ref="O9:O27" ca="1" si="4">(N9-$D9)/$D9</f>
        <v>#DIV/0!</v>
      </c>
      <c r="P9" s="11">
        <f ca="1">OFFSET(Runs1!$G2,0,6*Scenarios!P$1)</f>
        <v>11.251709575477433</v>
      </c>
      <c r="Q9" s="12">
        <f t="shared" ref="Q9:Q25" ca="1" si="5">(P9-$D9)/$D9</f>
        <v>3.5835828616802459E-3</v>
      </c>
      <c r="R9" s="11" t="e">
        <f ca="1">OFFSET(Runs1!$G2,0,6*Scenarios!R$1)</f>
        <v>#DIV/0!</v>
      </c>
      <c r="S9" s="12" t="e">
        <f t="shared" ref="S9:S27" ca="1" si="6">(R9-$D9)/$D9</f>
        <v>#DIV/0!</v>
      </c>
      <c r="T9" s="11">
        <f ca="1">OFFSET(Runs1!$G2,0,6*Scenarios!T$1)</f>
        <v>11.351174651834928</v>
      </c>
      <c r="U9" s="12">
        <f t="shared" ref="U9:U25" ca="1" si="7">(T9-$D9)/$D9</f>
        <v>1.2455258497356233E-2</v>
      </c>
      <c r="V9" s="11">
        <f ca="1">OFFSET(Runs1!$G2,0,6*Scenarios!V$1)</f>
        <v>11.089197403820132</v>
      </c>
      <c r="W9" s="12">
        <f t="shared" ref="W9:W25" ca="1" si="8">(V9-$D9)/$D9</f>
        <v>-1.0911507541819292E-2</v>
      </c>
      <c r="X9" s="11">
        <f ca="1">OFFSET(Runs1!$G2,0,6*Scenarios!X$1)</f>
        <v>11.171752640486234</v>
      </c>
      <c r="Y9" s="12">
        <f t="shared" ref="Y9:Y27" ca="1" si="9">(X9-$D9)/$D9</f>
        <v>-3.5480860420383635E-3</v>
      </c>
      <c r="Z9" s="11">
        <f ca="1">OFFSET(Runs1!$G2,0,6*Scenarios!Z$1)</f>
        <v>11.446696070693461</v>
      </c>
      <c r="AA9" s="12">
        <f t="shared" ref="AA9:AA27" ca="1" si="10">(Z9-$D9)/$D9</f>
        <v>2.0975184037116755E-2</v>
      </c>
      <c r="AB9" s="11">
        <f ca="1">OFFSET(Runs1!$G2,0,6*Scenarios!AB$1)</f>
        <v>11.243569917564164</v>
      </c>
      <c r="AC9" s="12">
        <f t="shared" ref="AC9:AC27" ca="1" si="11">(AB9-$D9)/$D9</f>
        <v>2.8575752272786119E-3</v>
      </c>
      <c r="AD9" s="11">
        <f ca="1">OFFSET(Runs1!$G2,0,6*Scenarios!AD$1)</f>
        <v>11.243569917564164</v>
      </c>
      <c r="AE9" s="36">
        <f t="shared" ref="AE9:AE27" ca="1" si="12">(AD9-$D9)/$D9</f>
        <v>2.8575752272786119E-3</v>
      </c>
    </row>
    <row r="10" spans="2:31" ht="16.2" thickBot="1" x14ac:dyDescent="0.35">
      <c r="B10" s="172"/>
      <c r="C10" s="34" t="s">
        <v>16</v>
      </c>
      <c r="D10" s="215">
        <f ca="1">OFFSET(Runs1!$G3,6*Scenarios!D$1,0)</f>
        <v>4.1737348949088195</v>
      </c>
      <c r="E10" s="216"/>
      <c r="F10" s="52">
        <f ca="1">OFFSET(Runs1!$G3,0,6*Scenarios!F$1)</f>
        <v>4.3059978499080813</v>
      </c>
      <c r="G10" s="65">
        <f t="shared" ca="1" si="0"/>
        <v>3.1689352182046347E-2</v>
      </c>
      <c r="H10" s="52">
        <f ca="1">OFFSET(Runs1!$G3,0,6*Scenarios!H$1)</f>
        <v>5.8700115544440328</v>
      </c>
      <c r="I10" s="65">
        <f t="shared" ca="1" si="1"/>
        <v>0.40641696280335277</v>
      </c>
      <c r="J10" s="52">
        <f ca="1">OFFSET(Runs1!$G3,0,6*Scenarios!J$1)</f>
        <v>3.3976847912310455</v>
      </c>
      <c r="K10" s="65">
        <f t="shared" ca="1" si="2"/>
        <v>-0.18593660671270973</v>
      </c>
      <c r="L10" s="52">
        <f ca="1">OFFSET(Runs1!$G3,0,6*Scenarios!L$1)</f>
        <v>3.1907698211091438</v>
      </c>
      <c r="M10" s="65">
        <f t="shared" ca="1" si="3"/>
        <v>-0.23551210092397348</v>
      </c>
      <c r="N10" s="52" t="e">
        <f ca="1">OFFSET(Runs1!$G3,0,6*Scenarios!N$1)</f>
        <v>#DIV/0!</v>
      </c>
      <c r="O10" s="65" t="e">
        <f t="shared" ca="1" si="4"/>
        <v>#DIV/0!</v>
      </c>
      <c r="P10" s="52">
        <f ca="1">OFFSET(Runs1!$G3,0,6*Scenarios!P$1)</f>
        <v>4.4066807616372277</v>
      </c>
      <c r="Q10" s="65">
        <f t="shared" ca="1" si="5"/>
        <v>5.5812329386938003E-2</v>
      </c>
      <c r="R10" s="52" t="e">
        <f ca="1">OFFSET(Runs1!$G3,0,6*Scenarios!R$1)</f>
        <v>#DIV/0!</v>
      </c>
      <c r="S10" s="65" t="e">
        <f t="shared" ca="1" si="6"/>
        <v>#DIV/0!</v>
      </c>
      <c r="T10" s="52">
        <f ca="1">OFFSET(Runs1!$G3,0,6*Scenarios!T$1)</f>
        <v>3.8409380348021775</v>
      </c>
      <c r="U10" s="65">
        <f t="shared" ca="1" si="7"/>
        <v>-7.9735984312897371E-2</v>
      </c>
      <c r="V10" s="52">
        <f ca="1">OFFSET(Runs1!$G3,0,6*Scenarios!V$1)</f>
        <v>4.8117114042454876</v>
      </c>
      <c r="W10" s="65">
        <f t="shared" ca="1" si="8"/>
        <v>0.1528550627676139</v>
      </c>
      <c r="X10" s="52">
        <f ca="1">OFFSET(Runs1!$G3,0,6*Scenarios!X$1)</f>
        <v>4.2985626008993476</v>
      </c>
      <c r="Y10" s="65">
        <f t="shared" ca="1" si="9"/>
        <v>2.9907914406062216E-2</v>
      </c>
      <c r="Z10" s="52">
        <f ca="1">OFFSET(Runs1!$G3,0,6*Scenarios!Z$1)</f>
        <v>3.8235027021969232</v>
      </c>
      <c r="AA10" s="65">
        <f t="shared" ca="1" si="10"/>
        <v>-8.3913377713355594E-2</v>
      </c>
      <c r="AB10" s="52">
        <f ca="1">OFFSET(Runs1!$G3,0,6*Scenarios!AB$1)</f>
        <v>4.0659031769692602</v>
      </c>
      <c r="AC10" s="65">
        <f t="shared" ca="1" si="11"/>
        <v>-2.5835785131224795E-2</v>
      </c>
      <c r="AD10" s="52">
        <f ca="1">OFFSET(Runs1!$G3,0,6*Scenarios!AD$1)</f>
        <v>4.0425642895823666</v>
      </c>
      <c r="AE10" s="53">
        <f t="shared" ca="1" si="12"/>
        <v>-3.1427632235688167E-2</v>
      </c>
    </row>
    <row r="11" spans="2:31" ht="16.2" thickTop="1" x14ac:dyDescent="0.3">
      <c r="B11" s="161" t="s">
        <v>13</v>
      </c>
      <c r="C11" s="33" t="s">
        <v>70</v>
      </c>
      <c r="D11" s="235">
        <f ca="1">OFFSET(Runs1!$G4,6*Scenarios!D$1,0)</f>
        <v>9695</v>
      </c>
      <c r="E11" s="236"/>
      <c r="F11" s="69">
        <f ca="1">OFFSET(Runs1!$G4,0,6*Scenarios!F$1)</f>
        <v>9695</v>
      </c>
      <c r="G11" s="8">
        <f t="shared" ca="1" si="0"/>
        <v>0</v>
      </c>
      <c r="H11" s="69">
        <f ca="1">OFFSET(Runs1!$G4,0,6*Scenarios!H$1)</f>
        <v>9695</v>
      </c>
      <c r="I11" s="8">
        <f t="shared" ca="1" si="1"/>
        <v>0</v>
      </c>
      <c r="J11" s="69">
        <f ca="1">OFFSET(Runs1!$G4,0,6*Scenarios!J$1)</f>
        <v>9695</v>
      </c>
      <c r="K11" s="8">
        <f t="shared" ca="1" si="2"/>
        <v>0</v>
      </c>
      <c r="L11" s="69">
        <f ca="1">OFFSET(Runs1!$G4,0,6*Scenarios!L$1)</f>
        <v>9695</v>
      </c>
      <c r="M11" s="8">
        <f t="shared" ca="1" si="3"/>
        <v>0</v>
      </c>
      <c r="N11" s="69" t="e">
        <f ca="1">OFFSET(Runs1!$G4,0,6*Scenarios!N$1)</f>
        <v>#DIV/0!</v>
      </c>
      <c r="O11" s="8" t="e">
        <f t="shared" ca="1" si="4"/>
        <v>#DIV/0!</v>
      </c>
      <c r="P11" s="69">
        <f ca="1">OFFSET(Runs1!$G4,0,6*Scenarios!P$1)</f>
        <v>9695</v>
      </c>
      <c r="Q11" s="8">
        <f t="shared" ca="1" si="5"/>
        <v>0</v>
      </c>
      <c r="R11" s="69" t="e">
        <f ca="1">OFFSET(Runs1!$G4,0,6*Scenarios!R$1)</f>
        <v>#DIV/0!</v>
      </c>
      <c r="S11" s="8" t="e">
        <f t="shared" ca="1" si="6"/>
        <v>#DIV/0!</v>
      </c>
      <c r="T11" s="69">
        <f ca="1">OFFSET(Runs1!$G4,0,6*Scenarios!T$1)</f>
        <v>9695</v>
      </c>
      <c r="U11" s="8">
        <f t="shared" ca="1" si="7"/>
        <v>0</v>
      </c>
      <c r="V11" s="69">
        <f ca="1">OFFSET(Runs1!$G4,0,6*Scenarios!V$1)</f>
        <v>9695</v>
      </c>
      <c r="W11" s="8">
        <f t="shared" ca="1" si="8"/>
        <v>0</v>
      </c>
      <c r="X11" s="69">
        <f ca="1">OFFSET(Runs1!$G4,0,6*Scenarios!X$1)</f>
        <v>9695</v>
      </c>
      <c r="Y11" s="8">
        <f t="shared" ca="1" si="9"/>
        <v>0</v>
      </c>
      <c r="Z11" s="69">
        <f ca="1">OFFSET(Runs1!$G4,0,6*Scenarios!Z$1)</f>
        <v>9695</v>
      </c>
      <c r="AA11" s="8">
        <f t="shared" ca="1" si="10"/>
        <v>0</v>
      </c>
      <c r="AB11" s="69">
        <f ca="1">OFFSET(Runs1!$G4,0,6*Scenarios!AB$1)</f>
        <v>9695</v>
      </c>
      <c r="AC11" s="8">
        <f t="shared" ca="1" si="11"/>
        <v>0</v>
      </c>
      <c r="AD11" s="69">
        <f ca="1">OFFSET(Runs1!$G4,0,6*Scenarios!AD$1)</f>
        <v>9695</v>
      </c>
      <c r="AE11" s="37">
        <f t="shared" ca="1" si="12"/>
        <v>0</v>
      </c>
    </row>
    <row r="12" spans="2:31" x14ac:dyDescent="0.3">
      <c r="B12" s="162"/>
      <c r="C12" s="33" t="s">
        <v>71</v>
      </c>
      <c r="D12" s="237">
        <f ca="1">OFFSET(Runs1!$G5,6*Scenarios!D$1,0)</f>
        <v>1530</v>
      </c>
      <c r="E12" s="238"/>
      <c r="F12" s="69">
        <f ca="1">OFFSET(Runs1!$G5,0,6*Scenarios!F$1)</f>
        <v>1682</v>
      </c>
      <c r="G12" s="8">
        <f t="shared" ca="1" si="0"/>
        <v>9.9346405228758164E-2</v>
      </c>
      <c r="H12" s="69">
        <f ca="1">OFFSET(Runs1!$G5,0,6*Scenarios!H$1)</f>
        <v>2672</v>
      </c>
      <c r="I12" s="8">
        <f ca="1">(H12-$D12)/$D12</f>
        <v>0.74640522875816995</v>
      </c>
      <c r="J12" s="69">
        <f ca="1">OFFSET(Runs1!$G5,0,6*Scenarios!J$1)</f>
        <v>1682</v>
      </c>
      <c r="K12" s="8">
        <f t="shared" ca="1" si="2"/>
        <v>9.9346405228758164E-2</v>
      </c>
      <c r="L12" s="69">
        <f ca="1">OFFSET(Runs1!$G5,0,6*Scenarios!L$1)</f>
        <v>2672</v>
      </c>
      <c r="M12" s="8">
        <f t="shared" ca="1" si="3"/>
        <v>0.74640522875816995</v>
      </c>
      <c r="N12" s="69" t="e">
        <f ca="1">OFFSET(Runs1!$G5,0,6*Scenarios!N$1)</f>
        <v>#DIV/0!</v>
      </c>
      <c r="O12" s="8" t="e">
        <f t="shared" ca="1" si="4"/>
        <v>#DIV/0!</v>
      </c>
      <c r="P12" s="69">
        <f ca="1">OFFSET(Runs1!$G5,0,6*Scenarios!P$1)</f>
        <v>1655</v>
      </c>
      <c r="Q12" s="8">
        <f t="shared" ca="1" si="5"/>
        <v>8.1699346405228759E-2</v>
      </c>
      <c r="R12" s="69" t="e">
        <f ca="1">OFFSET(Runs1!$G5,0,6*Scenarios!R$1)</f>
        <v>#DIV/0!</v>
      </c>
      <c r="S12" s="8" t="e">
        <f t="shared" ca="1" si="6"/>
        <v>#DIV/0!</v>
      </c>
      <c r="T12" s="69">
        <f ca="1">OFFSET(Runs1!$G5,0,6*Scenarios!T$1)</f>
        <v>1585</v>
      </c>
      <c r="U12" s="8">
        <f t="shared" ca="1" si="7"/>
        <v>3.5947712418300651E-2</v>
      </c>
      <c r="V12" s="69">
        <f ca="1">OFFSET(Runs1!$G5,0,6*Scenarios!V$1)</f>
        <v>1805</v>
      </c>
      <c r="W12" s="8">
        <f t="shared" ca="1" si="8"/>
        <v>0.17973856209150327</v>
      </c>
      <c r="X12" s="69">
        <f ca="1">OFFSET(Runs1!$G5,0,6*Scenarios!X$1)</f>
        <v>1594</v>
      </c>
      <c r="Y12" s="8">
        <f t="shared" ca="1" si="9"/>
        <v>4.1830065359477121E-2</v>
      </c>
      <c r="Z12" s="69">
        <f ca="1">OFFSET(Runs1!$G5,0,6*Scenarios!Z$1)</f>
        <v>1408</v>
      </c>
      <c r="AA12" s="8">
        <f t="shared" ca="1" si="10"/>
        <v>-7.9738562091503262E-2</v>
      </c>
      <c r="AB12" s="69">
        <f ca="1">OFFSET(Runs1!$G5,0,6*Scenarios!AB$1)</f>
        <v>1600</v>
      </c>
      <c r="AC12" s="8">
        <f t="shared" ca="1" si="11"/>
        <v>4.5751633986928102E-2</v>
      </c>
      <c r="AD12" s="69">
        <f ca="1">OFFSET(Runs1!$G5,0,6*Scenarios!AD$1)</f>
        <v>1600</v>
      </c>
      <c r="AE12" s="37">
        <f t="shared" ca="1" si="12"/>
        <v>4.5751633986928102E-2</v>
      </c>
    </row>
    <row r="13" spans="2:31" ht="16.2" thickBot="1" x14ac:dyDescent="0.35">
      <c r="B13" s="172"/>
      <c r="C13" s="33" t="s">
        <v>72</v>
      </c>
      <c r="D13" s="175">
        <f ca="1">D12/D11</f>
        <v>0.15781330582774625</v>
      </c>
      <c r="E13" s="176"/>
      <c r="F13" s="16">
        <f ca="1">F12/F11</f>
        <v>0.17349149045899948</v>
      </c>
      <c r="G13" s="15">
        <f t="shared" ca="1" si="0"/>
        <v>9.9346405228758206E-2</v>
      </c>
      <c r="H13" s="16">
        <f ca="1">H12/H11</f>
        <v>0.27560598246518825</v>
      </c>
      <c r="I13" s="15">
        <f ca="1">(H13-$D13)/$D13</f>
        <v>0.74640522875817017</v>
      </c>
      <c r="J13" s="16">
        <f ca="1">J12/J11</f>
        <v>0.17349149045899948</v>
      </c>
      <c r="K13" s="15">
        <f t="shared" ca="1" si="2"/>
        <v>9.9346405228758206E-2</v>
      </c>
      <c r="L13" s="16">
        <f ca="1">L12/L11</f>
        <v>0.27560598246518825</v>
      </c>
      <c r="M13" s="15">
        <f t="shared" ca="1" si="3"/>
        <v>0.74640522875817017</v>
      </c>
      <c r="N13" s="16" t="e">
        <f ca="1">N12/N11</f>
        <v>#DIV/0!</v>
      </c>
      <c r="O13" s="15" t="e">
        <f t="shared" ca="1" si="4"/>
        <v>#DIV/0!</v>
      </c>
      <c r="P13" s="16">
        <f ca="1">P12/P11</f>
        <v>0.1707065497679216</v>
      </c>
      <c r="Q13" s="15">
        <f t="shared" ca="1" si="5"/>
        <v>8.1699346405228801E-2</v>
      </c>
      <c r="R13" s="16" t="e">
        <f ca="1">R12/R11</f>
        <v>#DIV/0!</v>
      </c>
      <c r="S13" s="15" t="e">
        <f t="shared" ca="1" si="6"/>
        <v>#DIV/0!</v>
      </c>
      <c r="T13" s="16">
        <f ca="1">T12/T11</f>
        <v>0.16348633316142341</v>
      </c>
      <c r="U13" s="15">
        <f t="shared" ca="1" si="7"/>
        <v>3.5947712418300741E-2</v>
      </c>
      <c r="V13" s="16">
        <f ca="1">V12/V11</f>
        <v>0.18617844249613202</v>
      </c>
      <c r="W13" s="15">
        <f t="shared" ca="1" si="8"/>
        <v>0.17973856209150335</v>
      </c>
      <c r="X13" s="16">
        <f ca="1">X12/X11</f>
        <v>0.16441464672511605</v>
      </c>
      <c r="Y13" s="15">
        <f t="shared" ca="1" si="9"/>
        <v>4.1830065359477267E-2</v>
      </c>
      <c r="Z13" s="16">
        <f ca="1">Z12/Z11</f>
        <v>0.14522949974213512</v>
      </c>
      <c r="AA13" s="15">
        <f t="shared" ca="1" si="10"/>
        <v>-7.9738562091503221E-2</v>
      </c>
      <c r="AB13" s="16">
        <f ca="1">AB12/AB11</f>
        <v>0.16503352243424446</v>
      </c>
      <c r="AC13" s="15">
        <f t="shared" ca="1" si="11"/>
        <v>4.5751633986928233E-2</v>
      </c>
      <c r="AD13" s="16">
        <f ca="1">AD12/AD11</f>
        <v>0.16503352243424446</v>
      </c>
      <c r="AE13" s="19">
        <f t="shared" ca="1" si="12"/>
        <v>4.5751633986928233E-2</v>
      </c>
    </row>
    <row r="14" spans="2:31" ht="16.2" thickTop="1" x14ac:dyDescent="0.3">
      <c r="B14" s="239" t="s">
        <v>73</v>
      </c>
      <c r="C14" s="32" t="s">
        <v>78</v>
      </c>
      <c r="D14" s="235">
        <f ca="1">OFFSET(Runs1!$G6,6*Scenarios!D$1,0)</f>
        <v>665</v>
      </c>
      <c r="E14" s="236"/>
      <c r="F14" s="70">
        <f ca="1">OFFSET(Runs1!$G6,0,6*Scenarios!F$1)</f>
        <v>758</v>
      </c>
      <c r="G14" s="12">
        <f t="shared" ca="1" si="0"/>
        <v>0.13984962406015036</v>
      </c>
      <c r="H14" s="70">
        <f ca="1">OFFSET(Runs1!$G6,0,6*Scenarios!H$1)</f>
        <v>1197</v>
      </c>
      <c r="I14" s="12">
        <f t="shared" ca="1" si="1"/>
        <v>0.8</v>
      </c>
      <c r="J14" s="70">
        <f ca="1">OFFSET(Runs1!$G6,0,6*Scenarios!J$1)</f>
        <v>758</v>
      </c>
      <c r="K14" s="12">
        <f t="shared" ca="1" si="2"/>
        <v>0.13984962406015036</v>
      </c>
      <c r="L14" s="70">
        <f ca="1">OFFSET(Runs1!$G6,0,6*Scenarios!L$1)</f>
        <v>1197</v>
      </c>
      <c r="M14" s="12">
        <f t="shared" ca="1" si="3"/>
        <v>0.8</v>
      </c>
      <c r="N14" s="70" t="e">
        <f ca="1">OFFSET(Runs1!$G6,0,6*Scenarios!N$1)</f>
        <v>#DIV/0!</v>
      </c>
      <c r="O14" s="12" t="e">
        <f t="shared" ca="1" si="4"/>
        <v>#DIV/0!</v>
      </c>
      <c r="P14" s="70">
        <f ca="1">OFFSET(Runs1!$G6,0,6*Scenarios!P$1)</f>
        <v>723</v>
      </c>
      <c r="Q14" s="12">
        <f t="shared" ca="1" si="5"/>
        <v>8.7218045112781958E-2</v>
      </c>
      <c r="R14" s="70" t="e">
        <f ca="1">OFFSET(Runs1!$G6,0,6*Scenarios!R$1)</f>
        <v>#DIV/0!</v>
      </c>
      <c r="S14" s="12" t="e">
        <f t="shared" ca="1" si="6"/>
        <v>#DIV/0!</v>
      </c>
      <c r="T14" s="70">
        <f ca="1">OFFSET(Runs1!$G6,0,6*Scenarios!T$1)</f>
        <v>690</v>
      </c>
      <c r="U14" s="12">
        <f t="shared" ca="1" si="7"/>
        <v>3.7593984962406013E-2</v>
      </c>
      <c r="V14" s="70">
        <f ca="1">OFFSET(Runs1!$G6,0,6*Scenarios!V$1)</f>
        <v>786</v>
      </c>
      <c r="W14" s="12">
        <f t="shared" ca="1" si="8"/>
        <v>0.18195488721804512</v>
      </c>
      <c r="X14" s="70">
        <f ca="1">OFFSET(Runs1!$G6,0,6*Scenarios!X$1)</f>
        <v>695</v>
      </c>
      <c r="Y14" s="12">
        <f t="shared" ca="1" si="9"/>
        <v>4.5112781954887216E-2</v>
      </c>
      <c r="Z14" s="70">
        <f ca="1">OFFSET(Runs1!$G6,0,6*Scenarios!Z$1)</f>
        <v>608</v>
      </c>
      <c r="AA14" s="12">
        <f t="shared" ca="1" si="10"/>
        <v>-8.5714285714285715E-2</v>
      </c>
      <c r="AB14" s="70">
        <f ca="1">OFFSET(Runs1!$G6,0,6*Scenarios!AB$1)</f>
        <v>693</v>
      </c>
      <c r="AC14" s="12">
        <f t="shared" ca="1" si="11"/>
        <v>4.2105263157894736E-2</v>
      </c>
      <c r="AD14" s="70">
        <f ca="1">OFFSET(Runs1!$G6,0,6*Scenarios!AD$1)</f>
        <v>693</v>
      </c>
      <c r="AE14" s="36">
        <f t="shared" ca="1" si="12"/>
        <v>4.2105263157894736E-2</v>
      </c>
    </row>
    <row r="15" spans="2:31" x14ac:dyDescent="0.3">
      <c r="B15" s="240"/>
      <c r="C15" s="33" t="s">
        <v>79</v>
      </c>
      <c r="D15" s="237">
        <f ca="1">OFFSET(Runs1!$G7,6*Scenarios!D$1,0)</f>
        <v>431</v>
      </c>
      <c r="E15" s="238"/>
      <c r="F15" s="69">
        <f ca="1">OFFSET(Runs1!$G7,0,6*Scenarios!F$1)</f>
        <v>447</v>
      </c>
      <c r="G15" s="8">
        <f t="shared" ca="1" si="0"/>
        <v>3.7122969837587005E-2</v>
      </c>
      <c r="H15" s="69">
        <f ca="1">OFFSET(Runs1!$G7,0,6*Scenarios!H$1)</f>
        <v>725</v>
      </c>
      <c r="I15" s="8">
        <f t="shared" ca="1" si="1"/>
        <v>0.68213457076566131</v>
      </c>
      <c r="J15" s="69">
        <f ca="1">OFFSET(Runs1!$G7,0,6*Scenarios!J$1)</f>
        <v>447</v>
      </c>
      <c r="K15" s="8">
        <f t="shared" ca="1" si="2"/>
        <v>3.7122969837587005E-2</v>
      </c>
      <c r="L15" s="69">
        <f ca="1">OFFSET(Runs1!$G7,0,6*Scenarios!L$1)</f>
        <v>731</v>
      </c>
      <c r="M15" s="8">
        <f t="shared" ca="1" si="3"/>
        <v>0.69605568445475641</v>
      </c>
      <c r="N15" s="69" t="e">
        <f ca="1">OFFSET(Runs1!$G7,0,6*Scenarios!N$1)</f>
        <v>#DIV/0!</v>
      </c>
      <c r="O15" s="8" t="e">
        <f t="shared" ca="1" si="4"/>
        <v>#DIV/0!</v>
      </c>
      <c r="P15" s="69">
        <f ca="1">OFFSET(Runs1!$G7,0,6*Scenarios!P$1)</f>
        <v>448</v>
      </c>
      <c r="Q15" s="8">
        <f t="shared" ca="1" si="5"/>
        <v>3.9443155452436193E-2</v>
      </c>
      <c r="R15" s="69" t="e">
        <f ca="1">OFFSET(Runs1!$G7,0,6*Scenarios!R$1)</f>
        <v>#DIV/0!</v>
      </c>
      <c r="S15" s="8" t="e">
        <f t="shared" ca="1" si="6"/>
        <v>#DIV/0!</v>
      </c>
      <c r="T15" s="69">
        <f ca="1">OFFSET(Runs1!$G7,0,6*Scenarios!T$1)</f>
        <v>446</v>
      </c>
      <c r="U15" s="8">
        <f t="shared" ca="1" si="7"/>
        <v>3.4802784222737818E-2</v>
      </c>
      <c r="V15" s="69">
        <f ca="1">OFFSET(Runs1!$G7,0,6*Scenarios!V$1)</f>
        <v>492</v>
      </c>
      <c r="W15" s="8">
        <f t="shared" ca="1" si="8"/>
        <v>0.14153132250580047</v>
      </c>
      <c r="X15" s="69">
        <f ca="1">OFFSET(Runs1!$G7,0,6*Scenarios!X$1)</f>
        <v>440</v>
      </c>
      <c r="Y15" s="8">
        <f t="shared" ca="1" si="9"/>
        <v>2.0881670533642691E-2</v>
      </c>
      <c r="Z15" s="69">
        <f ca="1">OFFSET(Runs1!$G7,0,6*Scenarios!Z$1)</f>
        <v>393</v>
      </c>
      <c r="AA15" s="8">
        <f t="shared" ca="1" si="10"/>
        <v>-8.8167053364269138E-2</v>
      </c>
      <c r="AB15" s="69">
        <f ca="1">OFFSET(Runs1!$G7,0,6*Scenarios!AB$1)</f>
        <v>456</v>
      </c>
      <c r="AC15" s="8">
        <f t="shared" ca="1" si="11"/>
        <v>5.8004640371229696E-2</v>
      </c>
      <c r="AD15" s="69">
        <f ca="1">OFFSET(Runs1!$G7,0,6*Scenarios!AD$1)</f>
        <v>456</v>
      </c>
      <c r="AE15" s="37">
        <f t="shared" ca="1" si="12"/>
        <v>5.8004640371229696E-2</v>
      </c>
    </row>
    <row r="16" spans="2:31" x14ac:dyDescent="0.3">
      <c r="B16" s="240"/>
      <c r="C16" s="33" t="s">
        <v>80</v>
      </c>
      <c r="D16" s="237">
        <f ca="1">OFFSET(Runs1!$G8,6*Scenarios!D$1,0)</f>
        <v>434</v>
      </c>
      <c r="E16" s="238"/>
      <c r="F16" s="69">
        <f ca="1">OFFSET(Runs1!$G8,0,6*Scenarios!F$1)</f>
        <v>470</v>
      </c>
      <c r="G16" s="8">
        <f t="shared" ca="1" si="0"/>
        <v>8.294930875576037E-2</v>
      </c>
      <c r="H16" s="69">
        <f ca="1">OFFSET(Runs1!$G8,0,6*Scenarios!H$1)</f>
        <v>644</v>
      </c>
      <c r="I16" s="8">
        <f t="shared" ca="1" si="1"/>
        <v>0.4838709677419355</v>
      </c>
      <c r="J16" s="69">
        <f ca="1">OFFSET(Runs1!$G8,0,6*Scenarios!J$1)</f>
        <v>477</v>
      </c>
      <c r="K16" s="8">
        <f t="shared" ca="1" si="2"/>
        <v>9.9078341013824886E-2</v>
      </c>
      <c r="L16" s="69">
        <f ca="1">OFFSET(Runs1!$G8,0,6*Scenarios!L$1)</f>
        <v>744</v>
      </c>
      <c r="M16" s="8">
        <f t="shared" ca="1" si="3"/>
        <v>0.7142857142857143</v>
      </c>
      <c r="N16" s="69" t="e">
        <f ca="1">OFFSET(Runs1!$G8,0,6*Scenarios!N$1)</f>
        <v>#DIV/0!</v>
      </c>
      <c r="O16" s="8" t="e">
        <f t="shared" ca="1" si="4"/>
        <v>#DIV/0!</v>
      </c>
      <c r="P16" s="69">
        <f ca="1">OFFSET(Runs1!$G8,0,6*Scenarios!P$1)</f>
        <v>479</v>
      </c>
      <c r="Q16" s="8">
        <f t="shared" ca="1" si="5"/>
        <v>0.10368663594470046</v>
      </c>
      <c r="R16" s="69" t="e">
        <f ca="1">OFFSET(Runs1!$G8,0,6*Scenarios!R$1)</f>
        <v>#DIV/0!</v>
      </c>
      <c r="S16" s="8" t="e">
        <f t="shared" ca="1" si="6"/>
        <v>#DIV/0!</v>
      </c>
      <c r="T16" s="69">
        <f ca="1">OFFSET(Runs1!$G8,0,6*Scenarios!T$1)</f>
        <v>449</v>
      </c>
      <c r="U16" s="8">
        <f t="shared" ca="1" si="7"/>
        <v>3.4562211981566823E-2</v>
      </c>
      <c r="V16" s="69">
        <f ca="1">OFFSET(Runs1!$G8,0,6*Scenarios!V$1)</f>
        <v>521</v>
      </c>
      <c r="W16" s="8">
        <f t="shared" ca="1" si="8"/>
        <v>0.20046082949308755</v>
      </c>
      <c r="X16" s="69">
        <f ca="1">OFFSET(Runs1!$G8,0,6*Scenarios!X$1)</f>
        <v>459</v>
      </c>
      <c r="Y16" s="8">
        <f t="shared" ca="1" si="9"/>
        <v>5.7603686635944701E-2</v>
      </c>
      <c r="Z16" s="69">
        <f ca="1">OFFSET(Runs1!$G8,0,6*Scenarios!Z$1)</f>
        <v>406</v>
      </c>
      <c r="AA16" s="8">
        <f t="shared" ca="1" si="10"/>
        <v>-6.4516129032258063E-2</v>
      </c>
      <c r="AB16" s="69">
        <f ca="1">OFFSET(Runs1!$G8,0,6*Scenarios!AB$1)</f>
        <v>451</v>
      </c>
      <c r="AC16" s="8">
        <f t="shared" ca="1" si="11"/>
        <v>3.9170506912442393E-2</v>
      </c>
      <c r="AD16" s="69">
        <f ca="1">OFFSET(Runs1!$G8,0,6*Scenarios!AD$1)</f>
        <v>451</v>
      </c>
      <c r="AE16" s="37">
        <f t="shared" ca="1" si="12"/>
        <v>3.9170506912442393E-2</v>
      </c>
    </row>
    <row r="17" spans="2:31" ht="16.2" thickBot="1" x14ac:dyDescent="0.35">
      <c r="B17" s="241"/>
      <c r="C17" s="34" t="s">
        <v>81</v>
      </c>
      <c r="D17" s="227">
        <f ca="1">OFFSET(Runs1!$G9,6*Scenarios!D$1,0)</f>
        <v>275</v>
      </c>
      <c r="E17" s="228"/>
      <c r="F17" s="71">
        <f ca="1">OFFSET(Runs1!$G9,0,6*Scenarios!F$1)</f>
        <v>369</v>
      </c>
      <c r="G17" s="65">
        <f t="shared" ca="1" si="0"/>
        <v>0.3418181818181818</v>
      </c>
      <c r="H17" s="71">
        <f ca="1">OFFSET(Runs1!$G9,0,6*Scenarios!H$1)</f>
        <v>5021</v>
      </c>
      <c r="I17" s="65">
        <f t="shared" ca="1" si="1"/>
        <v>17.258181818181818</v>
      </c>
      <c r="J17" s="71">
        <f ca="1">OFFSET(Runs1!$G9,0,6*Scenarios!J$1)</f>
        <v>0</v>
      </c>
      <c r="K17" s="65">
        <f t="shared" ca="1" si="2"/>
        <v>-1</v>
      </c>
      <c r="L17" s="71">
        <f ca="1">OFFSET(Runs1!$G9,0,6*Scenarios!L$1)</f>
        <v>0</v>
      </c>
      <c r="M17" s="65">
        <f t="shared" ca="1" si="3"/>
        <v>-1</v>
      </c>
      <c r="N17" s="71" t="e">
        <f ca="1">OFFSET(Runs1!$G9,0,6*Scenarios!N$1)</f>
        <v>#DIV/0!</v>
      </c>
      <c r="O17" s="65" t="e">
        <f t="shared" ca="1" si="4"/>
        <v>#DIV/0!</v>
      </c>
      <c r="P17" s="71">
        <f ca="1">OFFSET(Runs1!$G9,0,6*Scenarios!P$1)</f>
        <v>397</v>
      </c>
      <c r="Q17" s="65">
        <f t="shared" ca="1" si="5"/>
        <v>0.44363636363636366</v>
      </c>
      <c r="R17" s="71" t="e">
        <f ca="1">OFFSET(Runs1!$G9,0,6*Scenarios!R$1)</f>
        <v>#DIV/0!</v>
      </c>
      <c r="S17" s="65" t="e">
        <f t="shared" ca="1" si="6"/>
        <v>#DIV/0!</v>
      </c>
      <c r="T17" s="71">
        <f ca="1">OFFSET(Runs1!$G9,0,6*Scenarios!T$1)</f>
        <v>121</v>
      </c>
      <c r="U17" s="65">
        <f t="shared" ca="1" si="7"/>
        <v>-0.56000000000000005</v>
      </c>
      <c r="V17" s="71">
        <f ca="1">OFFSET(Runs1!$G9,0,6*Scenarios!V$1)</f>
        <v>638</v>
      </c>
      <c r="W17" s="65">
        <f t="shared" ca="1" si="8"/>
        <v>1.32</v>
      </c>
      <c r="X17" s="71">
        <f ca="1">OFFSET(Runs1!$G9,0,6*Scenarios!X$1)</f>
        <v>307</v>
      </c>
      <c r="Y17" s="65">
        <f t="shared" ca="1" si="9"/>
        <v>0.11636363636363636</v>
      </c>
      <c r="Z17" s="71">
        <f ca="1">OFFSET(Runs1!$G9,0,6*Scenarios!Z$1)</f>
        <v>142</v>
      </c>
      <c r="AA17" s="65">
        <f t="shared" ca="1" si="10"/>
        <v>-0.48363636363636364</v>
      </c>
      <c r="AB17" s="71">
        <f ca="1">OFFSET(Runs1!$G9,0,6*Scenarios!AB$1)</f>
        <v>227</v>
      </c>
      <c r="AC17" s="65">
        <f t="shared" ca="1" si="11"/>
        <v>-0.17454545454545456</v>
      </c>
      <c r="AD17" s="71">
        <f ca="1">OFFSET(Runs1!$G9,0,6*Scenarios!AD$1)</f>
        <v>219</v>
      </c>
      <c r="AE17" s="53">
        <f t="shared" ca="1" si="12"/>
        <v>-0.20363636363636364</v>
      </c>
    </row>
    <row r="18" spans="2:31" ht="16.2" thickTop="1" x14ac:dyDescent="0.3">
      <c r="B18" s="239" t="s">
        <v>74</v>
      </c>
      <c r="C18" s="33" t="s">
        <v>75</v>
      </c>
      <c r="D18" s="168">
        <f ca="1">OFFSET(Runs1!$G10,6*Scenarios!D$1,0)</f>
        <v>5445</v>
      </c>
      <c r="E18" s="169"/>
      <c r="F18" s="16">
        <f ca="1">OFFSET(Runs1!$G10,0,6*Scenarios!F$1)/F$11</f>
        <v>0.56162970603403817</v>
      </c>
      <c r="G18" s="15">
        <f t="shared" ca="1" si="0"/>
        <v>-0.99989685404847861</v>
      </c>
      <c r="H18" s="16">
        <f ca="1">OFFSET(Runs1!$G10,0,6*Scenarios!H$1)/H$11</f>
        <v>0.56162970603403817</v>
      </c>
      <c r="I18" s="8">
        <f t="shared" ca="1" si="1"/>
        <v>-0.99989685404847861</v>
      </c>
      <c r="J18" s="16">
        <f ca="1">OFFSET(Runs1!$G10,0,6*Scenarios!J$1)/J$11</f>
        <v>0.56162970603403817</v>
      </c>
      <c r="K18" s="8">
        <f t="shared" ca="1" si="2"/>
        <v>-0.99989685404847861</v>
      </c>
      <c r="L18" s="16">
        <f ca="1">OFFSET(Runs1!$G10,0,6*Scenarios!L$1)/L$11</f>
        <v>0.56162970603403817</v>
      </c>
      <c r="M18" s="8">
        <f t="shared" ca="1" si="3"/>
        <v>-0.99989685404847861</v>
      </c>
      <c r="N18" s="16" t="e">
        <f ca="1">OFFSET(Runs1!$G10,0,6*Scenarios!N$1)/N$11</f>
        <v>#DIV/0!</v>
      </c>
      <c r="O18" s="8" t="e">
        <f t="shared" ca="1" si="4"/>
        <v>#DIV/0!</v>
      </c>
      <c r="P18" s="16">
        <f ca="1">OFFSET(Runs1!$G10,0,6*Scenarios!P$1)/P$11</f>
        <v>0.56162970603403817</v>
      </c>
      <c r="Q18" s="8">
        <f t="shared" ca="1" si="5"/>
        <v>-0.99989685404847861</v>
      </c>
      <c r="R18" s="16" t="e">
        <f ca="1">OFFSET(Runs1!$G10,0,6*Scenarios!R$1)/R$11</f>
        <v>#DIV/0!</v>
      </c>
      <c r="S18" s="8" t="e">
        <f t="shared" ca="1" si="6"/>
        <v>#DIV/0!</v>
      </c>
      <c r="T18" s="16">
        <f ca="1">OFFSET(Runs1!$G10,0,6*Scenarios!T$1)/T$11</f>
        <v>0.56162970603403817</v>
      </c>
      <c r="U18" s="8">
        <f t="shared" ca="1" si="7"/>
        <v>-0.99989685404847861</v>
      </c>
      <c r="V18" s="16">
        <f ca="1">OFFSET(Runs1!$G10,0,6*Scenarios!V$1)/V$11</f>
        <v>0.46869520371325424</v>
      </c>
      <c r="W18" s="8">
        <f t="shared" ca="1" si="8"/>
        <v>-0.99991392190932715</v>
      </c>
      <c r="X18" s="16">
        <f ca="1">OFFSET(Runs1!$G10,0,6*Scenarios!X$1)/X$11</f>
        <v>0.56162970603403817</v>
      </c>
      <c r="Y18" s="8">
        <f t="shared" ca="1" si="9"/>
        <v>-0.99989685404847861</v>
      </c>
      <c r="Z18" s="16">
        <f ca="1">OFFSET(Runs1!$G10,0,6*Scenarios!Z$1)/Z$11</f>
        <v>0.56162970603403817</v>
      </c>
      <c r="AA18" s="8">
        <f t="shared" ca="1" si="10"/>
        <v>-0.99989685404847861</v>
      </c>
      <c r="AB18" s="16">
        <f ca="1">OFFSET(Runs1!$G10,0,6*Scenarios!AB$1)/AB$11</f>
        <v>0.56162970603403817</v>
      </c>
      <c r="AC18" s="8">
        <f t="shared" ca="1" si="11"/>
        <v>-0.99989685404847861</v>
      </c>
      <c r="AD18" s="16">
        <f ca="1">OFFSET(Runs1!$G10,0,6*Scenarios!AD$1)/AD$11</f>
        <v>0.56162970603403817</v>
      </c>
      <c r="AE18" s="37">
        <f t="shared" ca="1" si="12"/>
        <v>-0.99989685404847861</v>
      </c>
    </row>
    <row r="19" spans="2:31" x14ac:dyDescent="0.3">
      <c r="B19" s="240"/>
      <c r="C19" s="33" t="s">
        <v>76</v>
      </c>
      <c r="D19" s="173">
        <f ca="1">OFFSET(Runs1!$G11,6*Scenarios!D$1,0)</f>
        <v>990</v>
      </c>
      <c r="E19" s="174"/>
      <c r="F19" s="16">
        <f ca="1">OFFSET(Runs1!$G11,0,6*Scenarios!F$1)/F$11</f>
        <v>0.10211449200618876</v>
      </c>
      <c r="G19" s="8">
        <f t="shared" ca="1" si="0"/>
        <v>-0.99989685404847861</v>
      </c>
      <c r="H19" s="16">
        <f ca="1">OFFSET(Runs1!$G11,0,6*Scenarios!H$1)/H$11</f>
        <v>0</v>
      </c>
      <c r="I19" s="8">
        <f t="shared" ca="1" si="1"/>
        <v>-1</v>
      </c>
      <c r="J19" s="16">
        <f ca="1">OFFSET(Runs1!$G11,0,6*Scenarios!J$1)/J$11</f>
        <v>0.10211449200618876</v>
      </c>
      <c r="K19" s="8">
        <f t="shared" ca="1" si="2"/>
        <v>-0.99989685404847861</v>
      </c>
      <c r="L19" s="16">
        <f ca="1">OFFSET(Runs1!$G11,0,6*Scenarios!L$1)/L$11</f>
        <v>0</v>
      </c>
      <c r="M19" s="8">
        <f t="shared" ca="1" si="3"/>
        <v>-1</v>
      </c>
      <c r="N19" s="16" t="e">
        <f ca="1">OFFSET(Runs1!$G11,0,6*Scenarios!N$1)/N$11</f>
        <v>#DIV/0!</v>
      </c>
      <c r="O19" s="8" t="e">
        <f t="shared" ca="1" si="4"/>
        <v>#DIV/0!</v>
      </c>
      <c r="P19" s="16">
        <f ca="1">OFFSET(Runs1!$G11,0,6*Scenarios!P$1)/P$11</f>
        <v>0.10211449200618876</v>
      </c>
      <c r="Q19" s="8">
        <f t="shared" ca="1" si="5"/>
        <v>-0.99989685404847861</v>
      </c>
      <c r="R19" s="16" t="e">
        <f ca="1">OFFSET(Runs1!$G11,0,6*Scenarios!R$1)/R$11</f>
        <v>#DIV/0!</v>
      </c>
      <c r="S19" s="8" t="e">
        <f t="shared" ca="1" si="6"/>
        <v>#DIV/0!</v>
      </c>
      <c r="T19" s="16">
        <f ca="1">OFFSET(Runs1!$G11,0,6*Scenarios!T$1)/T$11</f>
        <v>0.10211449200618876</v>
      </c>
      <c r="U19" s="8">
        <f t="shared" ca="1" si="7"/>
        <v>-0.99989685404847861</v>
      </c>
      <c r="V19" s="16">
        <f ca="1">OFFSET(Runs1!$G11,0,6*Scenarios!V$1)/V$11</f>
        <v>0.1365652398143373</v>
      </c>
      <c r="W19" s="8">
        <f t="shared" ca="1" si="8"/>
        <v>-0.99986205531331884</v>
      </c>
      <c r="X19" s="16">
        <f ca="1">OFFSET(Runs1!$G11,0,6*Scenarios!X$1)/X$11</f>
        <v>0.10211449200618876</v>
      </c>
      <c r="Y19" s="8">
        <f t="shared" ca="1" si="9"/>
        <v>-0.99989685404847861</v>
      </c>
      <c r="Z19" s="16">
        <f ca="1">OFFSET(Runs1!$G11,0,6*Scenarios!Z$1)/Z$11</f>
        <v>0.10211449200618876</v>
      </c>
      <c r="AA19" s="8">
        <f t="shared" ca="1" si="10"/>
        <v>-0.99989685404847861</v>
      </c>
      <c r="AB19" s="16">
        <f ca="1">OFFSET(Runs1!$G11,0,6*Scenarios!AB$1)/AB$11</f>
        <v>0.10211449200618876</v>
      </c>
      <c r="AC19" s="8">
        <f t="shared" ca="1" si="11"/>
        <v>-0.99989685404847861</v>
      </c>
      <c r="AD19" s="16">
        <f ca="1">OFFSET(Runs1!$G11,0,6*Scenarios!AD$1)/AD$11</f>
        <v>0.10211449200618876</v>
      </c>
      <c r="AE19" s="37">
        <f t="shared" ca="1" si="12"/>
        <v>-0.99989685404847861</v>
      </c>
    </row>
    <row r="20" spans="2:31" ht="16.2" thickBot="1" x14ac:dyDescent="0.35">
      <c r="B20" s="240"/>
      <c r="C20" s="33" t="s">
        <v>77</v>
      </c>
      <c r="D20" s="242">
        <f ca="1">OFFSET(Runs1!$G12,6*Scenarios!D$1,0)</f>
        <v>152</v>
      </c>
      <c r="E20" s="243"/>
      <c r="F20" s="80">
        <f ca="1">OFFSET(Runs1!$G12,0,6*Scenarios!F$1)/F$11</f>
        <v>0</v>
      </c>
      <c r="G20" s="8">
        <f t="shared" ca="1" si="0"/>
        <v>-1</v>
      </c>
      <c r="H20" s="80">
        <f ca="1">OFFSET(Runs1!$G12,0,6*Scenarios!H$1)/H$11</f>
        <v>0</v>
      </c>
      <c r="I20" s="8">
        <f t="shared" ca="1" si="1"/>
        <v>-1</v>
      </c>
      <c r="J20" s="80">
        <f ca="1">OFFSET(Runs1!$G12,0,6*Scenarios!J$1)/J$11</f>
        <v>0</v>
      </c>
      <c r="K20" s="8">
        <f t="shared" ca="1" si="2"/>
        <v>-1</v>
      </c>
      <c r="L20" s="80">
        <f ca="1">OFFSET(Runs1!$G12,0,6*Scenarios!L$1)/L$11</f>
        <v>0</v>
      </c>
      <c r="M20" s="8">
        <f t="shared" ca="1" si="3"/>
        <v>-1</v>
      </c>
      <c r="N20" s="80" t="e">
        <f ca="1">OFFSET(Runs1!$G12,0,6*Scenarios!N$1)/N$11</f>
        <v>#DIV/0!</v>
      </c>
      <c r="O20" s="8" t="e">
        <f t="shared" ca="1" si="4"/>
        <v>#DIV/0!</v>
      </c>
      <c r="P20" s="80">
        <f ca="1">OFFSET(Runs1!$G12,0,6*Scenarios!P$1)/P$11</f>
        <v>2.7849406910778751E-3</v>
      </c>
      <c r="Q20" s="8">
        <f t="shared" ca="1" si="5"/>
        <v>-0.99998167802176929</v>
      </c>
      <c r="R20" s="80" t="e">
        <f ca="1">OFFSET(Runs1!$G12,0,6*Scenarios!R$1)/R$11</f>
        <v>#DIV/0!</v>
      </c>
      <c r="S20" s="8" t="e">
        <f t="shared" ca="1" si="6"/>
        <v>#DIV/0!</v>
      </c>
      <c r="T20" s="80">
        <f ca="1">OFFSET(Runs1!$G12,0,6*Scenarios!T$1)/T$11</f>
        <v>1.000515729757607E-2</v>
      </c>
      <c r="U20" s="8">
        <f t="shared" ca="1" si="7"/>
        <v>-0.99993417659672656</v>
      </c>
      <c r="V20" s="80">
        <f ca="1">OFFSET(Runs1!$G12,0,6*Scenarios!V$1)/V$11</f>
        <v>4.5796802475502836E-2</v>
      </c>
      <c r="W20" s="8">
        <f t="shared" ca="1" si="8"/>
        <v>-0.99969870524687166</v>
      </c>
      <c r="X20" s="80">
        <f ca="1">OFFSET(Runs1!$G12,0,6*Scenarios!X$1)/X$11</f>
        <v>9.0768437338834447E-3</v>
      </c>
      <c r="Y20" s="8">
        <f t="shared" ca="1" si="9"/>
        <v>-0.99994028392280343</v>
      </c>
      <c r="Z20" s="80">
        <f ca="1">OFFSET(Runs1!$G12,0,6*Scenarios!Z$1)/Z$11</f>
        <v>2.8261990716864364E-2</v>
      </c>
      <c r="AA20" s="8">
        <f t="shared" ca="1" si="10"/>
        <v>-0.999814065850547</v>
      </c>
      <c r="AB20" s="80">
        <f ca="1">OFFSET(Runs1!$G12,0,6*Scenarios!AB$1)/AB$11</f>
        <v>8.4579680247550276E-3</v>
      </c>
      <c r="AC20" s="8">
        <f t="shared" ca="1" si="11"/>
        <v>-0.99994435547352145</v>
      </c>
      <c r="AD20" s="80">
        <f ca="1">OFFSET(Runs1!$G12,0,6*Scenarios!AD$1)/AD$11</f>
        <v>8.4579680247550276E-3</v>
      </c>
      <c r="AE20" s="37">
        <f t="shared" ca="1" si="12"/>
        <v>-0.99994435547352145</v>
      </c>
    </row>
    <row r="21" spans="2:31" ht="16.2" hidden="1" customHeight="1" thickBot="1" x14ac:dyDescent="0.35">
      <c r="B21" s="241"/>
      <c r="C21" s="33" t="s">
        <v>82</v>
      </c>
      <c r="D21" s="227">
        <f ca="1">OFFSET(Runs1!$G13,6*Scenarios!D$1,0)</f>
        <v>93</v>
      </c>
      <c r="E21" s="228"/>
      <c r="F21" s="69">
        <f ca="1">OFFSET(Runs1!$G13,0,6*Scenarios!F$1)</f>
        <v>29</v>
      </c>
      <c r="G21" s="8">
        <f t="shared" ca="1" si="0"/>
        <v>-0.68817204301075274</v>
      </c>
      <c r="H21" s="69">
        <f ca="1">OFFSET(Runs1!$G13,0,6*Scenarios!H$1)</f>
        <v>61</v>
      </c>
      <c r="I21" s="8">
        <f t="shared" ca="1" si="1"/>
        <v>-0.34408602150537637</v>
      </c>
      <c r="J21" s="69">
        <f ca="1">OFFSET(Runs1!$G13,0,6*Scenarios!J$1)</f>
        <v>29</v>
      </c>
      <c r="K21" s="8">
        <f t="shared" ca="1" si="2"/>
        <v>-0.68817204301075274</v>
      </c>
      <c r="L21" s="69">
        <f ca="1">OFFSET(Runs1!$G13,0,6*Scenarios!L$1)</f>
        <v>61</v>
      </c>
      <c r="M21" s="8">
        <f t="shared" ca="1" si="3"/>
        <v>-0.34408602150537637</v>
      </c>
      <c r="N21" s="69" t="e">
        <f ca="1">OFFSET(Runs1!$G13,0,6*Scenarios!N$1)</f>
        <v>#DIV/0!</v>
      </c>
      <c r="O21" s="8" t="e">
        <f t="shared" ca="1" si="4"/>
        <v>#DIV/0!</v>
      </c>
      <c r="P21" s="69">
        <f ca="1">OFFSET(Runs1!$G13,0,6*Scenarios!P$1)</f>
        <v>95</v>
      </c>
      <c r="Q21" s="8">
        <f t="shared" ca="1" si="5"/>
        <v>2.1505376344086023E-2</v>
      </c>
      <c r="R21" s="69" t="e">
        <f ca="1">OFFSET(Runs1!$G13,0,6*Scenarios!R$1)</f>
        <v>#DIV/0!</v>
      </c>
      <c r="S21" s="8" t="e">
        <f t="shared" ca="1" si="6"/>
        <v>#DIV/0!</v>
      </c>
      <c r="T21" s="69">
        <f ca="1">OFFSET(Runs1!$G13,0,6*Scenarios!T$1)</f>
        <v>104</v>
      </c>
      <c r="U21" s="8">
        <f t="shared" ca="1" si="7"/>
        <v>0.11827956989247312</v>
      </c>
      <c r="V21" s="69">
        <f ca="1">OFFSET(Runs1!$G13,0,6*Scenarios!V$1)</f>
        <v>97</v>
      </c>
      <c r="W21" s="8">
        <f t="shared" ca="1" si="8"/>
        <v>4.3010752688172046E-2</v>
      </c>
      <c r="X21" s="69">
        <f ca="1">OFFSET(Runs1!$G13,0,6*Scenarios!X$1)</f>
        <v>94</v>
      </c>
      <c r="Y21" s="8">
        <f t="shared" ca="1" si="9"/>
        <v>1.0752688172043012E-2</v>
      </c>
      <c r="Z21" s="69">
        <f ca="1">OFFSET(Runs1!$G13,0,6*Scenarios!Z$1)</f>
        <v>111</v>
      </c>
      <c r="AA21" s="8">
        <f t="shared" ca="1" si="10"/>
        <v>0.19354838709677419</v>
      </c>
      <c r="AB21" s="69">
        <f ca="1">OFFSET(Runs1!$G13,0,6*Scenarios!AB$1)</f>
        <v>102</v>
      </c>
      <c r="AC21" s="8">
        <f t="shared" ca="1" si="11"/>
        <v>9.6774193548387094E-2</v>
      </c>
      <c r="AD21" s="69">
        <f ca="1">OFFSET(Runs1!$G13,0,6*Scenarios!AD$1)</f>
        <v>102</v>
      </c>
      <c r="AE21" s="37">
        <f t="shared" ca="1" si="12"/>
        <v>9.6774193548387094E-2</v>
      </c>
    </row>
    <row r="22" spans="2:31" ht="16.2" thickTop="1" x14ac:dyDescent="0.3">
      <c r="B22" s="161" t="s">
        <v>19</v>
      </c>
      <c r="C22" s="32" t="s">
        <v>66</v>
      </c>
      <c r="D22" s="168">
        <f ca="1">OFFSET(Runs1!$G14,6*Scenarios!D$1,0)</f>
        <v>0.48468097380905806</v>
      </c>
      <c r="E22" s="169"/>
      <c r="F22" s="25">
        <f ca="1">OFFSET(Runs1!$G14,0,6*Scenarios!F$1)</f>
        <v>0.63524940731755253</v>
      </c>
      <c r="G22" s="25">
        <f t="shared" ca="1" si="0"/>
        <v>0.31065472268323757</v>
      </c>
      <c r="H22" s="25">
        <f ca="1">OFFSET(Runs1!$G14,0,6*Scenarios!H$1)</f>
        <v>0.66627739770910777</v>
      </c>
      <c r="I22" s="25">
        <f t="shared" ca="1" si="1"/>
        <v>0.37467207031648475</v>
      </c>
      <c r="J22" s="25">
        <f ca="1">OFFSET(Runs1!$G14,0,6*Scenarios!J$1)</f>
        <v>0.63252527980710105</v>
      </c>
      <c r="K22" s="25">
        <f t="shared" ca="1" si="2"/>
        <v>0.30503426787346272</v>
      </c>
      <c r="L22" s="25">
        <f ca="1">OFFSET(Runs1!$G14,0,6*Scenarios!L$1)</f>
        <v>0.63303252325040393</v>
      </c>
      <c r="M22" s="25">
        <f t="shared" ca="1" si="3"/>
        <v>0.30608081904983037</v>
      </c>
      <c r="N22" s="25" t="e">
        <f ca="1">OFFSET(Runs1!$G14,0,6*Scenarios!N$1)</f>
        <v>#DIV/0!</v>
      </c>
      <c r="O22" s="25" t="e">
        <f t="shared" ca="1" si="4"/>
        <v>#DIV/0!</v>
      </c>
      <c r="P22" s="25">
        <f ca="1">OFFSET(Runs1!$G14,0,6*Scenarios!P$1)</f>
        <v>0.36781350495759552</v>
      </c>
      <c r="Q22" s="25">
        <f t="shared" ca="1" si="5"/>
        <v>-0.24112246027116166</v>
      </c>
      <c r="R22" s="25" t="e">
        <f ca="1">OFFSET(Runs1!$G14,0,6*Scenarios!R$1)</f>
        <v>#DIV/0!</v>
      </c>
      <c r="S22" s="25" t="e">
        <f t="shared" ca="1" si="6"/>
        <v>#DIV/0!</v>
      </c>
      <c r="T22" s="25">
        <f ca="1">OFFSET(Runs1!$G14,0,6*Scenarios!T$1)</f>
        <v>0.38885049454998993</v>
      </c>
      <c r="U22" s="25">
        <f t="shared" ca="1" si="7"/>
        <v>-0.19771867359666756</v>
      </c>
      <c r="V22" s="25">
        <f ca="1">OFFSET(Runs1!$G14,0,6*Scenarios!V$1)</f>
        <v>0.70570399533894634</v>
      </c>
      <c r="W22" s="25">
        <f t="shared" ca="1" si="8"/>
        <v>0.45601753209516566</v>
      </c>
      <c r="X22" s="25">
        <f ca="1">OFFSET(Runs1!$G14,0,6*Scenarios!X$1)</f>
        <v>0.43677467040297285</v>
      </c>
      <c r="Y22" s="25">
        <f t="shared" ca="1" si="9"/>
        <v>-9.8840899467529081E-2</v>
      </c>
      <c r="Z22" s="25">
        <f ca="1">OFFSET(Runs1!$G14,0,6*Scenarios!Z$1)</f>
        <v>0.56529757050117069</v>
      </c>
      <c r="AA22" s="25">
        <f t="shared" ca="1" si="10"/>
        <v>0.16632919600403348</v>
      </c>
      <c r="AB22" s="25">
        <f ca="1">OFFSET(Runs1!$G14,0,6*Scenarios!AB$1)</f>
        <v>0.42835513434327327</v>
      </c>
      <c r="AC22" s="25">
        <f t="shared" ca="1" si="11"/>
        <v>-0.11621219422566929</v>
      </c>
      <c r="AD22" s="25">
        <f ca="1">OFFSET(Runs1!$G14,0,6*Scenarios!AD$1)</f>
        <v>0.41948591180307698</v>
      </c>
      <c r="AE22" s="27">
        <f t="shared" ca="1" si="12"/>
        <v>-0.13451128789648945</v>
      </c>
    </row>
    <row r="23" spans="2:31" x14ac:dyDescent="0.3">
      <c r="B23" s="162"/>
      <c r="C23" s="33" t="s">
        <v>20</v>
      </c>
      <c r="D23" s="173">
        <f ca="1">OFFSET(Runs1!$G15,6*Scenarios!D$1,0)</f>
        <v>0.52445687672083607</v>
      </c>
      <c r="E23" s="174"/>
      <c r="F23" s="16">
        <f ca="1">OFFSET(Runs1!$G15,0,6*Scenarios!F$1)</f>
        <v>0.63911561421147367</v>
      </c>
      <c r="G23" s="16">
        <f t="shared" ca="1" si="0"/>
        <v>0.21862376599491032</v>
      </c>
      <c r="H23" s="16">
        <f ca="1">OFFSET(Runs1!$G15,0,6*Scenarios!H$1)</f>
        <v>0.63924147080308324</v>
      </c>
      <c r="I23" s="16">
        <f t="shared" ca="1" si="1"/>
        <v>0.21886374109523982</v>
      </c>
      <c r="J23" s="16">
        <f ca="1">OFFSET(Runs1!$G15,0,6*Scenarios!J$1)</f>
        <v>0.63911561421147367</v>
      </c>
      <c r="K23" s="16">
        <f t="shared" ca="1" si="2"/>
        <v>0.21862376599491032</v>
      </c>
      <c r="L23" s="16">
        <f ca="1">OFFSET(Runs1!$G15,0,6*Scenarios!L$1)</f>
        <v>0.63924147080308324</v>
      </c>
      <c r="M23" s="16">
        <f t="shared" ca="1" si="3"/>
        <v>0.21886374109523982</v>
      </c>
      <c r="N23" s="16" t="e">
        <f ca="1">OFFSET(Runs1!$G15,0,6*Scenarios!N$1)</f>
        <v>#DIV/0!</v>
      </c>
      <c r="O23" s="16" t="e">
        <f t="shared" ca="1" si="4"/>
        <v>#DIV/0!</v>
      </c>
      <c r="P23" s="16">
        <f ca="1">OFFSET(Runs1!$G15,0,6*Scenarios!P$1)</f>
        <v>0.54994261903246566</v>
      </c>
      <c r="Q23" s="16">
        <f t="shared" ca="1" si="5"/>
        <v>4.8594543122361292E-2</v>
      </c>
      <c r="R23" s="16" t="e">
        <f ca="1">OFFSET(Runs1!$G15,0,6*Scenarios!R$1)</f>
        <v>#DIV/0!</v>
      </c>
      <c r="S23" s="16" t="e">
        <f t="shared" ca="1" si="6"/>
        <v>#DIV/0!</v>
      </c>
      <c r="T23" s="16">
        <f ca="1">OFFSET(Runs1!$G15,0,6*Scenarios!T$1)</f>
        <v>0.53880676087621482</v>
      </c>
      <c r="U23" s="16">
        <f t="shared" ca="1" si="7"/>
        <v>2.7361418626258315E-2</v>
      </c>
      <c r="V23" s="16">
        <f ca="1">OFFSET(Runs1!$G15,0,6*Scenarios!V$1)</f>
        <v>0.49439185924752249</v>
      </c>
      <c r="W23" s="16">
        <f t="shared" ca="1" si="8"/>
        <v>-5.7326004878217922E-2</v>
      </c>
      <c r="X23" s="16">
        <f ca="1">OFFSET(Runs1!$G15,0,6*Scenarios!X$1)</f>
        <v>0.53993441367599948</v>
      </c>
      <c r="Y23" s="16">
        <f t="shared" ca="1" si="9"/>
        <v>2.9511553079323943E-2</v>
      </c>
      <c r="Z23" s="16">
        <f ca="1">OFFSET(Runs1!$G15,0,6*Scenarios!Z$1)</f>
        <v>0.50575490418089242</v>
      </c>
      <c r="AA23" s="16">
        <f t="shared" ca="1" si="10"/>
        <v>-3.5659695525164327E-2</v>
      </c>
      <c r="AB23" s="16">
        <f ca="1">OFFSET(Runs1!$G15,0,6*Scenarios!AB$1)</f>
        <v>0.53748187727631924</v>
      </c>
      <c r="AC23" s="16">
        <f t="shared" ca="1" si="11"/>
        <v>2.4835217409907785E-2</v>
      </c>
      <c r="AD23" s="16">
        <f ca="1">OFFSET(Runs1!$G15,0,6*Scenarios!AD$1)</f>
        <v>0.53748187727631924</v>
      </c>
      <c r="AE23" s="18">
        <f t="shared" ca="1" si="12"/>
        <v>2.4835217409907785E-2</v>
      </c>
    </row>
    <row r="24" spans="2:31" x14ac:dyDescent="0.3">
      <c r="B24" s="162"/>
      <c r="C24" s="33" t="s">
        <v>21</v>
      </c>
      <c r="D24" s="173">
        <f ca="1">OFFSET(Runs1!$G16,6*Scenarios!D$1,0)</f>
        <v>0.42815930125427204</v>
      </c>
      <c r="E24" s="174"/>
      <c r="F24" s="16">
        <f ca="1">OFFSET(Runs1!$G16,0,6*Scenarios!F$1)</f>
        <v>0.64049014324551656</v>
      </c>
      <c r="G24" s="16">
        <f t="shared" ca="1" si="0"/>
        <v>0.49591551875489231</v>
      </c>
      <c r="H24" s="16">
        <f ca="1">OFFSET(Runs1!$G16,0,6*Scenarios!H$1)</f>
        <v>0.64070081418633984</v>
      </c>
      <c r="I24" s="16">
        <f t="shared" ca="1" si="1"/>
        <v>0.49640755744284354</v>
      </c>
      <c r="J24" s="16">
        <f ca="1">OFFSET(Runs1!$G16,0,6*Scenarios!J$1)</f>
        <v>0.64049014324551656</v>
      </c>
      <c r="K24" s="16">
        <f t="shared" ca="1" si="2"/>
        <v>0.49591551875489231</v>
      </c>
      <c r="L24" s="16">
        <f ca="1">OFFSET(Runs1!$G16,0,6*Scenarios!L$1)</f>
        <v>0.64070081418633984</v>
      </c>
      <c r="M24" s="16">
        <f t="shared" ca="1" si="3"/>
        <v>0.49640755744284354</v>
      </c>
      <c r="N24" s="16" t="e">
        <f ca="1">OFFSET(Runs1!$G16,0,6*Scenarios!N$1)</f>
        <v>#DIV/0!</v>
      </c>
      <c r="O24" s="16" t="e">
        <f t="shared" ca="1" si="4"/>
        <v>#DIV/0!</v>
      </c>
      <c r="P24" s="16">
        <f ca="1">OFFSET(Runs1!$G16,0,6*Scenarios!P$1)</f>
        <v>0.45909904169008747</v>
      </c>
      <c r="Q24" s="16">
        <f t="shared" ca="1" si="5"/>
        <v>7.2262217228912129E-2</v>
      </c>
      <c r="R24" s="16" t="e">
        <f ca="1">OFFSET(Runs1!$G16,0,6*Scenarios!R$1)</f>
        <v>#DIV/0!</v>
      </c>
      <c r="S24" s="16" t="e">
        <f t="shared" ca="1" si="6"/>
        <v>#DIV/0!</v>
      </c>
      <c r="T24" s="16">
        <f ca="1">OFFSET(Runs1!$G16,0,6*Scenarios!T$1)</f>
        <v>0.44423305954064002</v>
      </c>
      <c r="U24" s="16">
        <f t="shared" ca="1" si="7"/>
        <v>3.7541537085100517E-2</v>
      </c>
      <c r="V24" s="16">
        <f ca="1">OFFSET(Runs1!$G16,0,6*Scenarios!V$1)</f>
        <v>0.41162254643412632</v>
      </c>
      <c r="W24" s="16">
        <f t="shared" ca="1" si="8"/>
        <v>-3.862290220416114E-2</v>
      </c>
      <c r="X24" s="16">
        <f ca="1">OFFSET(Runs1!$G16,0,6*Scenarios!X$1)</f>
        <v>0.44886096152067484</v>
      </c>
      <c r="Y24" s="16">
        <f t="shared" ca="1" si="9"/>
        <v>4.835036914008007E-2</v>
      </c>
      <c r="Z24" s="16">
        <f ca="1">OFFSET(Runs1!$G16,0,6*Scenarios!Z$1)</f>
        <v>0.40464875943595074</v>
      </c>
      <c r="AA24" s="16">
        <f t="shared" ca="1" si="10"/>
        <v>-5.4910734741598036E-2</v>
      </c>
      <c r="AB24" s="16">
        <f ca="1">OFFSET(Runs1!$G16,0,6*Scenarios!AB$1)</f>
        <v>0.44999588101685123</v>
      </c>
      <c r="AC24" s="16">
        <f t="shared" ca="1" si="11"/>
        <v>5.1001063619568653E-2</v>
      </c>
      <c r="AD24" s="16">
        <f ca="1">OFFSET(Runs1!$G16,0,6*Scenarios!AD$1)</f>
        <v>0.44999588101685123</v>
      </c>
      <c r="AE24" s="18">
        <f t="shared" ca="1" si="12"/>
        <v>5.1001063619568653E-2</v>
      </c>
    </row>
    <row r="25" spans="2:31" ht="16.2" thickBot="1" x14ac:dyDescent="0.35">
      <c r="B25" s="167"/>
      <c r="C25" s="35" t="s">
        <v>22</v>
      </c>
      <c r="D25" s="170">
        <f ca="1">OFFSET(Runs1!$G17,6*Scenarios!D$1,0)</f>
        <v>0.2232859446591931</v>
      </c>
      <c r="E25" s="171"/>
      <c r="F25" s="16">
        <f ca="1">OFFSET(Runs1!$G17,0,6*Scenarios!F$1)</f>
        <v>0.63847390697381656</v>
      </c>
      <c r="G25" s="16">
        <f t="shared" ca="1" si="0"/>
        <v>1.8594451296445693</v>
      </c>
      <c r="H25" s="16">
        <f ca="1">OFFSET(Runs1!$G17,0,6*Scenarios!H$1)</f>
        <v>0.63861817177835456</v>
      </c>
      <c r="I25" s="16">
        <f t="shared" ca="1" si="1"/>
        <v>1.8600912285504283</v>
      </c>
      <c r="J25" s="16">
        <f ca="1">OFFSET(Runs1!$G17,0,6*Scenarios!J$1)</f>
        <v>0.63847390697381656</v>
      </c>
      <c r="K25" s="16">
        <f t="shared" ca="1" si="2"/>
        <v>1.8594451296445693</v>
      </c>
      <c r="L25" s="16">
        <f ca="1">OFFSET(Runs1!$G17,0,6*Scenarios!L$1)</f>
        <v>0.63861817177835456</v>
      </c>
      <c r="M25" s="16">
        <f t="shared" ca="1" si="3"/>
        <v>1.8600912285504283</v>
      </c>
      <c r="N25" s="16" t="e">
        <f ca="1">OFFSET(Runs1!$G17,0,6*Scenarios!N$1)</f>
        <v>#DIV/0!</v>
      </c>
      <c r="O25" s="16" t="e">
        <f t="shared" ca="1" si="4"/>
        <v>#DIV/0!</v>
      </c>
      <c r="P25" s="16">
        <f ca="1">OFFSET(Runs1!$G17,0,6*Scenarios!P$1)</f>
        <v>0.24000920655521851</v>
      </c>
      <c r="Q25" s="16">
        <f t="shared" ca="1" si="5"/>
        <v>7.4896169221714964E-2</v>
      </c>
      <c r="R25" s="16" t="e">
        <f ca="1">OFFSET(Runs1!$G17,0,6*Scenarios!R$1)</f>
        <v>#DIV/0!</v>
      </c>
      <c r="S25" s="16" t="e">
        <f t="shared" ca="1" si="6"/>
        <v>#DIV/0!</v>
      </c>
      <c r="T25" s="16">
        <f ca="1">OFFSET(Runs1!$G17,0,6*Scenarios!T$1)</f>
        <v>0.23050474851638578</v>
      </c>
      <c r="U25" s="16">
        <f t="shared" ca="1" si="7"/>
        <v>3.2329862357484765E-2</v>
      </c>
      <c r="V25" s="16">
        <f ca="1">OFFSET(Runs1!$G17,0,6*Scenarios!V$1)</f>
        <v>0.208165471819446</v>
      </c>
      <c r="W25" s="16">
        <f t="shared" ca="1" si="8"/>
        <v>-6.7717978678979801E-2</v>
      </c>
      <c r="X25" s="16">
        <f ca="1">OFFSET(Runs1!$G17,0,6*Scenarios!X$1)</f>
        <v>0.23182262220080474</v>
      </c>
      <c r="Y25" s="16">
        <f t="shared" ca="1" si="9"/>
        <v>3.8232041674819167E-2</v>
      </c>
      <c r="Z25" s="16">
        <f ca="1">OFFSET(Runs1!$G17,0,6*Scenarios!Z$1)</f>
        <v>0.20650651301270098</v>
      </c>
      <c r="AA25" s="16">
        <f t="shared" ca="1" si="10"/>
        <v>-7.5147728945066314E-2</v>
      </c>
      <c r="AB25" s="16">
        <f ca="1">OFFSET(Runs1!$G17,0,6*Scenarios!AB$1)</f>
        <v>0.23244956646093382</v>
      </c>
      <c r="AC25" s="16">
        <f t="shared" ca="1" si="11"/>
        <v>4.1039850563488786E-2</v>
      </c>
      <c r="AD25" s="16">
        <f ca="1">OFFSET(Runs1!$G17,0,6*Scenarios!AD$1)</f>
        <v>0.23244956646093382</v>
      </c>
      <c r="AE25" s="18">
        <f t="shared" ca="1" si="12"/>
        <v>4.1039850563488786E-2</v>
      </c>
    </row>
    <row r="26" spans="2:31" ht="16.2" thickTop="1" x14ac:dyDescent="0.3">
      <c r="C26" s="33" t="s">
        <v>84</v>
      </c>
      <c r="D26" s="222">
        <f ca="1">OFFSET(Runs1!$G18,6*Scenarios!D$1,0)</f>
        <v>1.6406373421425262</v>
      </c>
      <c r="E26" s="223"/>
      <c r="F26" s="74">
        <f ca="1">OFFSET(Runs1!$G18,0,6*Scenarios!F$1)</f>
        <v>1.6286398142752878</v>
      </c>
      <c r="G26" s="75">
        <f t="shared" ref="G26:G27" ca="1" si="13">(F26-$D26)/$D26</f>
        <v>-7.3127238781306152E-3</v>
      </c>
      <c r="H26" s="74">
        <f ca="1">OFFSET(Runs1!$G18,0,6*Scenarios!H$1)</f>
        <v>3.2314150494980933</v>
      </c>
      <c r="I26" s="75">
        <f t="shared" ref="I26:I27" ca="1" si="14">(H26-$D26)/$D26</f>
        <v>0.969609594085036</v>
      </c>
      <c r="J26" s="74">
        <f ca="1">OFFSET(Runs1!$G18,0,6*Scenarios!J$1)</f>
        <v>0.72032675559825809</v>
      </c>
      <c r="K26" s="75">
        <f t="shared" ref="K26:K27" ca="1" si="15">(J26-$D26)/$D26</f>
        <v>-0.56094699474682475</v>
      </c>
      <c r="L26" s="74">
        <f ca="1">OFFSET(Runs1!$G18,0,6*Scenarios!L$1)</f>
        <v>0.55217331616320509</v>
      </c>
      <c r="M26" s="75">
        <f t="shared" ref="M26:M27" ca="1" si="16">(L26-$D26)/$D26</f>
        <v>-0.66343974870027278</v>
      </c>
      <c r="N26" s="74" t="e">
        <f ca="1">OFFSET(Runs1!$G18,0,6*Scenarios!N$1)</f>
        <v>#DIV/0!</v>
      </c>
      <c r="O26" s="75" t="e">
        <f t="shared" ca="1" si="4"/>
        <v>#DIV/0!</v>
      </c>
      <c r="P26" s="74">
        <f ca="1">OFFSET(Runs1!$G18,0,6*Scenarios!P$1)</f>
        <v>1.862140382922167</v>
      </c>
      <c r="Q26" s="75">
        <f t="shared" ref="Q26:Q27" ca="1" si="17">(P26-$D26)/$D26</f>
        <v>0.1350103615771524</v>
      </c>
      <c r="R26" s="74" t="e">
        <f ca="1">OFFSET(Runs1!$G18,0,6*Scenarios!R$1)</f>
        <v>#DIV/0!</v>
      </c>
      <c r="S26" s="75" t="e">
        <f t="shared" ca="1" si="6"/>
        <v>#DIV/0!</v>
      </c>
      <c r="T26" s="74">
        <f ca="1">OFFSET(Runs1!$G18,0,6*Scenarios!T$1)</f>
        <v>1.3285438212144141</v>
      </c>
      <c r="U26" s="75">
        <f t="shared" ref="U26:U27" ca="1" si="18">(T26-$D26)/$D26</f>
        <v>-0.19022700075846488</v>
      </c>
      <c r="V26" s="74">
        <f ca="1">OFFSET(Runs1!$G18,0,6*Scenarios!V$1)</f>
        <v>2.3207161353174479</v>
      </c>
      <c r="W26" s="75">
        <f t="shared" ref="W26:W27" ca="1" si="19">(V26-$D26)/$D26</f>
        <v>0.41452109842069018</v>
      </c>
      <c r="X26" s="74">
        <f ca="1">OFFSET(Runs1!$G18,0,6*Scenarios!X$1)</f>
        <v>1.7833076647471193</v>
      </c>
      <c r="Y26" s="75">
        <f t="shared" ca="1" si="9"/>
        <v>8.696030435237953E-2</v>
      </c>
      <c r="Z26" s="74">
        <f ca="1">OFFSET(Runs1!$G18,0,6*Scenarios!Z$1)</f>
        <v>1.2401996613150019</v>
      </c>
      <c r="AA26" s="75">
        <f t="shared" ca="1" si="10"/>
        <v>-0.24407446456423354</v>
      </c>
      <c r="AB26" s="74">
        <f ca="1">OFFSET(Runs1!$G18,0,6*Scenarios!AB$1)</f>
        <v>1.4918219982596588</v>
      </c>
      <c r="AC26" s="75">
        <f t="shared" ca="1" si="11"/>
        <v>-9.0705812954694695E-2</v>
      </c>
      <c r="AD26" s="74">
        <f ca="1">OFFSET(Runs1!$G18,0,6*Scenarios!AD$1)</f>
        <v>1.4684831108727656</v>
      </c>
      <c r="AE26" s="76">
        <f t="shared" ca="1" si="12"/>
        <v>-0.10493131348878267</v>
      </c>
    </row>
    <row r="27" spans="2:31" ht="16.2" thickBot="1" x14ac:dyDescent="0.35">
      <c r="C27" s="35" t="s">
        <v>85</v>
      </c>
      <c r="D27" s="224">
        <f ca="1">OFFSET(Runs1!$G19,6*Scenarios!D$1,0)</f>
        <v>2.4245642118789359</v>
      </c>
      <c r="E27" s="225"/>
      <c r="F27" s="77">
        <f ca="1">OFFSET(Runs1!$G19,0,6*Scenarios!F$1)</f>
        <v>2.4522244385862342</v>
      </c>
      <c r="G27" s="78">
        <f t="shared" ca="1" si="13"/>
        <v>1.1408329204802857E-2</v>
      </c>
      <c r="H27" s="77">
        <f ca="1">OFFSET(Runs1!$G19,0,6*Scenarios!H$1)</f>
        <v>2.4303298370259538</v>
      </c>
      <c r="I27" s="78">
        <f t="shared" ca="1" si="14"/>
        <v>2.3780047229806428E-3</v>
      </c>
      <c r="J27" s="77">
        <f ca="1">OFFSET(Runs1!$G19,0,6*Scenarios!J$1)</f>
        <v>2.4522244385862355</v>
      </c>
      <c r="K27" s="78">
        <f t="shared" ca="1" si="15"/>
        <v>1.1408329204803407E-2</v>
      </c>
      <c r="L27" s="77">
        <f ca="1">OFFSET(Runs1!$G19,0,6*Scenarios!L$1)</f>
        <v>2.4303298370259494</v>
      </c>
      <c r="M27" s="78">
        <f t="shared" ca="1" si="16"/>
        <v>2.3780047229788113E-3</v>
      </c>
      <c r="N27" s="77" t="e">
        <f ca="1">OFFSET(Runs1!$G19,0,6*Scenarios!N$1)</f>
        <v>#DIV/0!</v>
      </c>
      <c r="O27" s="78" t="e">
        <f t="shared" ca="1" si="4"/>
        <v>#DIV/0!</v>
      </c>
      <c r="P27" s="77">
        <f ca="1">OFFSET(Runs1!$G19,0,6*Scenarios!P$1)</f>
        <v>2.4331160168525341</v>
      </c>
      <c r="Q27" s="78">
        <f t="shared" ca="1" si="17"/>
        <v>3.527151366707218E-3</v>
      </c>
      <c r="R27" s="77" t="e">
        <f ca="1">OFFSET(Runs1!$G19,0,6*Scenarios!R$1)</f>
        <v>#DIV/0!</v>
      </c>
      <c r="S27" s="78" t="e">
        <f t="shared" ca="1" si="6"/>
        <v>#DIV/0!</v>
      </c>
      <c r="T27" s="77">
        <f ca="1">OFFSET(Runs1!$G19,0,6*Scenarios!T$1)</f>
        <v>2.4233338430143365</v>
      </c>
      <c r="U27" s="78">
        <f t="shared" ca="1" si="18"/>
        <v>-5.0745979775305245E-4</v>
      </c>
      <c r="V27" s="77">
        <f ca="1">OFFSET(Runs1!$G19,0,6*Scenarios!V$1)</f>
        <v>2.4322006706258432</v>
      </c>
      <c r="W27" s="78">
        <f t="shared" ca="1" si="19"/>
        <v>3.1496211605752402E-3</v>
      </c>
      <c r="X27" s="77">
        <f ca="1">OFFSET(Runs1!$G19,0,6*Scenarios!X$1)</f>
        <v>2.4315836864895379</v>
      </c>
      <c r="Y27" s="78">
        <f t="shared" ca="1" si="9"/>
        <v>2.895148982324638E-3</v>
      </c>
      <c r="Z27" s="77">
        <f ca="1">OFFSET(Runs1!$G19,0,6*Scenarios!Z$1)</f>
        <v>2.4072495296840497</v>
      </c>
      <c r="AA27" s="78">
        <f t="shared" ca="1" si="10"/>
        <v>-7.1413584800330094E-3</v>
      </c>
      <c r="AB27" s="77">
        <f ca="1">OFFSET(Runs1!$G19,0,6*Scenarios!AB$1)</f>
        <v>2.4236256235340998</v>
      </c>
      <c r="AC27" s="78">
        <f t="shared" ca="1" si="11"/>
        <v>-3.8711630743270761E-4</v>
      </c>
      <c r="AD27" s="77">
        <f ca="1">OFFSET(Runs1!$G19,0,6*Scenarios!AD$1)</f>
        <v>2.4236256235340998</v>
      </c>
      <c r="AE27" s="79">
        <f t="shared" ca="1" si="12"/>
        <v>-3.8711630743270761E-4</v>
      </c>
    </row>
    <row r="28" spans="2:31" ht="16.2" thickTop="1" x14ac:dyDescent="0.3"/>
  </sheetData>
  <mergeCells count="111">
    <mergeCell ref="AB7:AC7"/>
    <mergeCell ref="AD2:AE2"/>
    <mergeCell ref="AD3:AE3"/>
    <mergeCell ref="AD4:AE4"/>
    <mergeCell ref="AD5:AE5"/>
    <mergeCell ref="AD6:AE6"/>
    <mergeCell ref="AD7:AE7"/>
    <mergeCell ref="AB2:AC2"/>
    <mergeCell ref="AB3:AC3"/>
    <mergeCell ref="AB4:AC4"/>
    <mergeCell ref="AB5:AC5"/>
    <mergeCell ref="AB6:AC6"/>
    <mergeCell ref="Z7:AA7"/>
    <mergeCell ref="X2:Y2"/>
    <mergeCell ref="X3:Y3"/>
    <mergeCell ref="X4:Y4"/>
    <mergeCell ref="X5:Y5"/>
    <mergeCell ref="X6:Y6"/>
    <mergeCell ref="X7:Y7"/>
    <mergeCell ref="Z2:AA2"/>
    <mergeCell ref="Z3:AA3"/>
    <mergeCell ref="Z4:AA4"/>
    <mergeCell ref="Z5:AA5"/>
    <mergeCell ref="Z6:AA6"/>
    <mergeCell ref="B22:B25"/>
    <mergeCell ref="D22:E22"/>
    <mergeCell ref="D23:E23"/>
    <mergeCell ref="D24:E24"/>
    <mergeCell ref="D25:E25"/>
    <mergeCell ref="V7:W7"/>
    <mergeCell ref="N2:O2"/>
    <mergeCell ref="N3:O3"/>
    <mergeCell ref="N4:O4"/>
    <mergeCell ref="N5:O5"/>
    <mergeCell ref="N6:O6"/>
    <mergeCell ref="N7:O7"/>
    <mergeCell ref="R2:S2"/>
    <mergeCell ref="R3:S3"/>
    <mergeCell ref="R4:S4"/>
    <mergeCell ref="R5:S5"/>
    <mergeCell ref="R6:S6"/>
    <mergeCell ref="R7:S7"/>
    <mergeCell ref="V2:W2"/>
    <mergeCell ref="V3:W3"/>
    <mergeCell ref="V4:W4"/>
    <mergeCell ref="V5:W5"/>
    <mergeCell ref="V6:W6"/>
    <mergeCell ref="B9:B10"/>
    <mergeCell ref="D11:E11"/>
    <mergeCell ref="D12:E12"/>
    <mergeCell ref="D13:E13"/>
    <mergeCell ref="D14:E14"/>
    <mergeCell ref="D9:E9"/>
    <mergeCell ref="D10:E10"/>
    <mergeCell ref="B11:B13"/>
    <mergeCell ref="B18:B21"/>
    <mergeCell ref="D18:E18"/>
    <mergeCell ref="D19:E19"/>
    <mergeCell ref="D20:E20"/>
    <mergeCell ref="D21:E21"/>
    <mergeCell ref="B14:B17"/>
    <mergeCell ref="D15:E15"/>
    <mergeCell ref="D16:E16"/>
    <mergeCell ref="B8:C8"/>
    <mergeCell ref="D8:E8"/>
    <mergeCell ref="D6:E6"/>
    <mergeCell ref="F6:G6"/>
    <mergeCell ref="H6:I6"/>
    <mergeCell ref="J6:K6"/>
    <mergeCell ref="L6:M6"/>
    <mergeCell ref="P6:Q6"/>
    <mergeCell ref="T6:U6"/>
    <mergeCell ref="B2:B7"/>
    <mergeCell ref="D7:E7"/>
    <mergeCell ref="F7:G7"/>
    <mergeCell ref="H7:I7"/>
    <mergeCell ref="D5:E5"/>
    <mergeCell ref="F5:G5"/>
    <mergeCell ref="H5:I5"/>
    <mergeCell ref="J5:K5"/>
    <mergeCell ref="L5:M5"/>
    <mergeCell ref="P5:Q5"/>
    <mergeCell ref="T5:U5"/>
    <mergeCell ref="D3:E3"/>
    <mergeCell ref="F3:G3"/>
    <mergeCell ref="H3:I3"/>
    <mergeCell ref="J3:K3"/>
    <mergeCell ref="D26:E26"/>
    <mergeCell ref="D27:E27"/>
    <mergeCell ref="P2:Q2"/>
    <mergeCell ref="T2:U2"/>
    <mergeCell ref="D4:E4"/>
    <mergeCell ref="F4:G4"/>
    <mergeCell ref="H4:I4"/>
    <mergeCell ref="J4:K4"/>
    <mergeCell ref="L4:M4"/>
    <mergeCell ref="P4:Q4"/>
    <mergeCell ref="T4:U4"/>
    <mergeCell ref="L7:M7"/>
    <mergeCell ref="P7:Q7"/>
    <mergeCell ref="T7:U7"/>
    <mergeCell ref="D17:E17"/>
    <mergeCell ref="L3:M3"/>
    <mergeCell ref="P3:Q3"/>
    <mergeCell ref="D2:E2"/>
    <mergeCell ref="F2:G2"/>
    <mergeCell ref="H2:I2"/>
    <mergeCell ref="J2:K2"/>
    <mergeCell ref="L2:M2"/>
    <mergeCell ref="T3:U3"/>
    <mergeCell ref="J7:K7"/>
  </mergeCells>
  <pageMargins left="0.7" right="0.7" top="0.75" bottom="0.75" header="0.3" footer="0.3"/>
  <pageSetup scale="78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"/>
  <sheetViews>
    <sheetView tabSelected="1" topLeftCell="D1" zoomScale="70" zoomScaleNormal="70" workbookViewId="0">
      <selection activeCell="U2" sqref="U2"/>
    </sheetView>
  </sheetViews>
  <sheetFormatPr defaultRowHeight="15.6" x14ac:dyDescent="0.3"/>
  <cols>
    <col min="1" max="1" width="12.09765625" style="90" bestFit="1" customWidth="1"/>
    <col min="2" max="2" width="5.296875" style="90" bestFit="1" customWidth="1"/>
    <col min="3" max="3" width="11.19921875" style="90" bestFit="1" customWidth="1"/>
    <col min="4" max="4" width="13.8984375" style="90" bestFit="1" customWidth="1"/>
    <col min="5" max="5" width="12.3984375" style="90" bestFit="1" customWidth="1"/>
    <col min="6" max="6" width="12.296875" style="90" bestFit="1" customWidth="1"/>
    <col min="7" max="7" width="20" style="90" customWidth="1"/>
    <col min="8" max="8" width="7.5" style="90" bestFit="1" customWidth="1"/>
    <col min="9" max="9" width="10.8984375" style="90" bestFit="1" customWidth="1"/>
    <col min="10" max="10" width="9.3984375" style="90" bestFit="1" customWidth="1"/>
    <col min="11" max="11" width="11.09765625" style="90" bestFit="1" customWidth="1"/>
    <col min="12" max="16384" width="8.796875" style="90"/>
  </cols>
  <sheetData>
    <row r="1" spans="1:30" ht="16.2" thickBot="1" x14ac:dyDescent="0.35"/>
    <row r="2" spans="1:30" ht="48" thickTop="1" thickBot="1" x14ac:dyDescent="0.35">
      <c r="A2" s="83" t="s">
        <v>108</v>
      </c>
      <c r="B2" s="83" t="s">
        <v>107</v>
      </c>
      <c r="C2" s="82" t="s">
        <v>103</v>
      </c>
      <c r="D2" s="81" t="s">
        <v>3</v>
      </c>
      <c r="E2" s="81" t="s">
        <v>97</v>
      </c>
      <c r="F2" s="81" t="s">
        <v>98</v>
      </c>
      <c r="G2" s="81" t="s">
        <v>99</v>
      </c>
      <c r="H2" s="81" t="s">
        <v>100</v>
      </c>
      <c r="I2" s="81" t="s">
        <v>106</v>
      </c>
      <c r="J2" s="81" t="s">
        <v>101</v>
      </c>
      <c r="K2" s="97" t="s">
        <v>102</v>
      </c>
      <c r="L2" s="110" t="s">
        <v>17</v>
      </c>
      <c r="M2" s="110" t="s">
        <v>16</v>
      </c>
      <c r="N2" s="110" t="s">
        <v>70</v>
      </c>
      <c r="O2" s="110" t="s">
        <v>71</v>
      </c>
      <c r="P2" s="110" t="s">
        <v>72</v>
      </c>
      <c r="Q2" s="110" t="s">
        <v>78</v>
      </c>
      <c r="R2" s="110" t="s">
        <v>79</v>
      </c>
      <c r="S2" s="110" t="s">
        <v>80</v>
      </c>
      <c r="T2" s="110" t="s">
        <v>81</v>
      </c>
      <c r="U2" s="110" t="s">
        <v>75</v>
      </c>
      <c r="V2" s="110" t="s">
        <v>76</v>
      </c>
      <c r="W2" s="110" t="s">
        <v>77</v>
      </c>
      <c r="X2" s="110" t="s">
        <v>82</v>
      </c>
      <c r="Y2" s="110" t="s">
        <v>66</v>
      </c>
      <c r="Z2" s="110" t="s">
        <v>20</v>
      </c>
      <c r="AA2" s="110" t="s">
        <v>21</v>
      </c>
      <c r="AB2" s="110" t="s">
        <v>22</v>
      </c>
      <c r="AC2" s="110" t="s">
        <v>84</v>
      </c>
      <c r="AD2" s="110" t="s">
        <v>85</v>
      </c>
    </row>
    <row r="3" spans="1:30" ht="16.2" thickTop="1" x14ac:dyDescent="0.3">
      <c r="A3" s="84">
        <v>0</v>
      </c>
      <c r="B3" s="84">
        <v>0</v>
      </c>
      <c r="C3" s="86" t="s">
        <v>2</v>
      </c>
      <c r="D3" s="85">
        <v>11</v>
      </c>
      <c r="E3" s="85">
        <v>12</v>
      </c>
      <c r="F3" s="85">
        <v>525</v>
      </c>
      <c r="G3" s="85" t="s">
        <v>104</v>
      </c>
      <c r="H3" s="85" t="s">
        <v>69</v>
      </c>
      <c r="I3" s="85" t="s">
        <v>69</v>
      </c>
      <c r="J3" s="85" t="s">
        <v>69</v>
      </c>
      <c r="K3" s="93" t="s">
        <v>69</v>
      </c>
      <c r="L3" s="99">
        <f ca="1">OFFSET(Runs2!$B2,0,1*'Scenarios (2)'!D$1)</f>
        <v>11.3</v>
      </c>
      <c r="M3" s="99">
        <f ca="1">OFFSET(Runs2!$B3,0,1*'Scenarios (2)'!D$1)</f>
        <v>4.0789391604602052</v>
      </c>
      <c r="N3" s="100">
        <f ca="1">OFFSET(Runs2!$B4,0,1*'Scenarios (2)'!D$1)</f>
        <v>9695</v>
      </c>
      <c r="O3" s="100">
        <f ca="1">OFFSET(Runs2!$B5,0,1*'Scenarios (2)'!D$1)</f>
        <v>1447</v>
      </c>
      <c r="P3" s="101">
        <f t="shared" ref="P3:P30" ca="1" si="0">O3/N3</f>
        <v>0.14925219185146982</v>
      </c>
      <c r="Q3" s="100">
        <f ca="1">OFFSET(Runs2!$B6,0,1*'Scenarios (2)'!D$1)</f>
        <v>636</v>
      </c>
      <c r="R3" s="100">
        <f ca="1">OFFSET(Runs2!$B7,0,1*'Scenarios (2)'!D$1)</f>
        <v>397</v>
      </c>
      <c r="S3" s="100">
        <f ca="1">OFFSET(Runs2!$B8,0,1*'Scenarios (2)'!D$1)</f>
        <v>411</v>
      </c>
      <c r="T3" s="100">
        <f ca="1">OFFSET(Runs2!$B9,0,1*'Scenarios (2)'!D$1)</f>
        <v>223</v>
      </c>
      <c r="U3" s="101">
        <f ca="1">OFFSET(Runs2!$B10,0,1*'Scenarios (2)'!D$1)/$N3</f>
        <v>0.56162970603403817</v>
      </c>
      <c r="V3" s="101">
        <f ca="1">OFFSET(Runs2!$B11,0,1*'Scenarios (2)'!D$1)/$N3</f>
        <v>0.10211449200618876</v>
      </c>
      <c r="W3" s="102">
        <f ca="1">OFFSET(Runs2!$B12,0,1*'Scenarios (2)'!D$1)/$N3</f>
        <v>2.4239298607529654E-2</v>
      </c>
      <c r="X3" s="100">
        <f ca="1">OFFSET(Runs2!$B13,0,1*'Scenarios (2)'!D$1)</f>
        <v>66</v>
      </c>
      <c r="Y3" s="102">
        <f ca="1">OFFSET(Runs2!$B14,0,1*'Scenarios (2)'!D$1)</f>
        <v>0.45965037043425389</v>
      </c>
      <c r="Z3" s="101">
        <f ca="1">OFFSET(Runs2!$B15,0,1*'Scenarios (2)'!D$1)</f>
        <v>0.50325771477664527</v>
      </c>
      <c r="AA3" s="101">
        <f ca="1">OFFSET(Runs2!$B16,0,1*'Scenarios (2)'!D$1)</f>
        <v>0.4071495384586476</v>
      </c>
      <c r="AB3" s="101">
        <f ca="1">OFFSET(Runs2!$B17,0,1*'Scenarios (2)'!D$1)</f>
        <v>0.21240817710327242</v>
      </c>
      <c r="AC3" s="102">
        <f ca="1">OFFSET(Runs2!$B18,0,1*'Scenarios (2)'!D$1)</f>
        <v>1.4827043705642553</v>
      </c>
      <c r="AD3" s="102">
        <f ca="1">OFFSET(Runs2!$B19,0,1*'Scenarios (2)'!D$1)</f>
        <v>2.4327875605142184</v>
      </c>
    </row>
    <row r="4" spans="1:30" x14ac:dyDescent="0.3">
      <c r="A4" s="84">
        <v>1</v>
      </c>
      <c r="B4" s="84">
        <v>15</v>
      </c>
      <c r="C4" s="86" t="s">
        <v>2</v>
      </c>
      <c r="D4" s="85">
        <v>11</v>
      </c>
      <c r="E4" s="85">
        <v>12</v>
      </c>
      <c r="F4" s="85">
        <v>525</v>
      </c>
      <c r="G4" s="85" t="s">
        <v>104</v>
      </c>
      <c r="H4" s="85" t="s">
        <v>69</v>
      </c>
      <c r="I4" s="85" t="s">
        <v>69</v>
      </c>
      <c r="J4" s="85" t="s">
        <v>69</v>
      </c>
      <c r="K4" s="93">
        <v>0</v>
      </c>
      <c r="L4" s="99">
        <f ca="1">OFFSET(Runs2!$B2,0,1*'Scenarios (2)'!F$1)</f>
        <v>11.171752640486234</v>
      </c>
      <c r="M4" s="103">
        <f ca="1">OFFSET(Runs2!$B3,0,1*'Scenarios (2)'!F$1)</f>
        <v>4.2985626008993476</v>
      </c>
      <c r="N4" s="104">
        <f ca="1">OFFSET(Runs2!$B4,0,1*'Scenarios (2)'!F$1)</f>
        <v>9695</v>
      </c>
      <c r="O4" s="104">
        <f ca="1">OFFSET(Runs2!$B5,0,1*'Scenarios (2)'!F$1)</f>
        <v>1594</v>
      </c>
      <c r="P4" s="105">
        <f t="shared" ca="1" si="0"/>
        <v>0.16441464672511605</v>
      </c>
      <c r="Q4" s="104">
        <f ca="1">OFFSET(Runs2!$B6,0,1*'Scenarios (2)'!F$1)</f>
        <v>695</v>
      </c>
      <c r="R4" s="104">
        <f ca="1">OFFSET(Runs2!$B7,0,1*'Scenarios (2)'!F$1)</f>
        <v>440</v>
      </c>
      <c r="S4" s="104">
        <f ca="1">OFFSET(Runs2!$B8,0,1*'Scenarios (2)'!F$1)</f>
        <v>459</v>
      </c>
      <c r="T4" s="104">
        <f ca="1">OFFSET(Runs2!$B9,0,1*'Scenarios (2)'!F$1)</f>
        <v>307</v>
      </c>
      <c r="U4" s="105">
        <f ca="1">OFFSET(Runs2!$B10,0,1*'Scenarios (2)'!F$1)/$N4</f>
        <v>0.56162970603403817</v>
      </c>
      <c r="V4" s="105">
        <f ca="1">OFFSET(Runs2!$B11,0,1*'Scenarios (2)'!F$1)/$N4</f>
        <v>0.10211449200618876</v>
      </c>
      <c r="W4" s="151">
        <f ca="1">OFFSET(Runs2!$B12,0,1*'Scenarios (2)'!F$1)/$N4</f>
        <v>9.0768437338834447E-3</v>
      </c>
      <c r="X4" s="104">
        <f ca="1">OFFSET(Runs2!$B13,0,1*'Scenarios (2)'!F$1)</f>
        <v>94</v>
      </c>
      <c r="Y4" s="151">
        <f ca="1">OFFSET(Runs2!$B14,0,1*'Scenarios (2)'!F$1)</f>
        <v>0.43677467040297285</v>
      </c>
      <c r="Z4" s="105">
        <f ca="1">OFFSET(Runs2!$B15,0,1*'Scenarios (2)'!F$1)</f>
        <v>0.53993441367599948</v>
      </c>
      <c r="AA4" s="105">
        <f ca="1">OFFSET(Runs2!$B16,0,1*'Scenarios (2)'!F$1)</f>
        <v>0.44886096152067484</v>
      </c>
      <c r="AB4" s="105">
        <f ca="1">OFFSET(Runs2!$B17,0,1*'Scenarios (2)'!F$1)</f>
        <v>0.23182262220080474</v>
      </c>
      <c r="AC4" s="99">
        <f ca="1">OFFSET(Runs2!$B18,0,1*'Scenarios (2)'!F$1)</f>
        <v>1.7833076647471193</v>
      </c>
      <c r="AD4" s="103">
        <f ca="1">OFFSET(Runs2!$B19,0,1*'Scenarios (2)'!F$1)</f>
        <v>2.4315836864895379</v>
      </c>
    </row>
    <row r="5" spans="1:30" x14ac:dyDescent="0.3">
      <c r="A5" s="84">
        <v>2</v>
      </c>
      <c r="B5" s="84">
        <v>13</v>
      </c>
      <c r="C5" s="86" t="s">
        <v>2</v>
      </c>
      <c r="D5" s="85">
        <v>11</v>
      </c>
      <c r="E5" s="85">
        <v>12</v>
      </c>
      <c r="F5" s="85">
        <v>550</v>
      </c>
      <c r="G5" s="85" t="s">
        <v>104</v>
      </c>
      <c r="H5" s="85" t="s">
        <v>69</v>
      </c>
      <c r="I5" s="85" t="s">
        <v>69</v>
      </c>
      <c r="J5" s="95" t="s">
        <v>120</v>
      </c>
      <c r="K5" s="93">
        <v>7</v>
      </c>
      <c r="L5" s="99">
        <f ca="1">OFFSET(Runs2!$B2,0,1*'Scenarios (2)'!H$1)</f>
        <v>11.674457888055175</v>
      </c>
      <c r="M5" s="103">
        <f ca="1">OFFSET(Runs2!$B3,0,1*'Scenarios (2)'!H$1)</f>
        <v>3.5032199164045186</v>
      </c>
      <c r="N5" s="104">
        <f ca="1">OFFSET(Runs2!$B4,0,1*'Scenarios (2)'!H$1)</f>
        <v>9695</v>
      </c>
      <c r="O5" s="104">
        <f ca="1">OFFSET(Runs2!$B5,0,1*'Scenarios (2)'!H$1)</f>
        <v>1239</v>
      </c>
      <c r="P5" s="105">
        <f t="shared" ca="1" si="0"/>
        <v>0.12779783393501806</v>
      </c>
      <c r="Q5" s="104">
        <f ca="1">OFFSET(Runs2!$B6,0,1*'Scenarios (2)'!H$1)</f>
        <v>554</v>
      </c>
      <c r="R5" s="104">
        <f ca="1">OFFSET(Runs2!$B7,0,1*'Scenarios (2)'!H$1)</f>
        <v>322</v>
      </c>
      <c r="S5" s="104">
        <f ca="1">OFFSET(Runs2!$B8,0,1*'Scenarios (2)'!H$1)</f>
        <v>362</v>
      </c>
      <c r="T5" s="104">
        <f ca="1">OFFSET(Runs2!$B9,0,1*'Scenarios (2)'!H$1)</f>
        <v>29</v>
      </c>
      <c r="U5" s="105">
        <f ca="1">OFFSET(Runs2!$B10,0,1*'Scenarios (2)'!H$1)/$N5</f>
        <v>0.56162970603403817</v>
      </c>
      <c r="V5" s="105">
        <f ca="1">OFFSET(Runs2!$B11,0,1*'Scenarios (2)'!H$1)/$N5</f>
        <v>0.10211449200618876</v>
      </c>
      <c r="W5" s="151">
        <f ca="1">OFFSET(Runs2!$B12,0,1*'Scenarios (2)'!H$1)/$N5</f>
        <v>4.5693656523981434E-2</v>
      </c>
      <c r="X5" s="104">
        <f ca="1">OFFSET(Runs2!$B13,0,1*'Scenarios (2)'!H$1)</f>
        <v>51</v>
      </c>
      <c r="Y5" s="151">
        <f ca="1">OFFSET(Runs2!$B14,0,1*'Scenarios (2)'!H$1)</f>
        <v>0.62539426020831601</v>
      </c>
      <c r="Z5" s="105">
        <f ca="1">OFFSET(Runs2!$B15,0,1*'Scenarios (2)'!H$1)</f>
        <v>0.47750756338165617</v>
      </c>
      <c r="AA5" s="105">
        <f ca="1">OFFSET(Runs2!$B16,0,1*'Scenarios (2)'!H$1)</f>
        <v>0.38403882322469257</v>
      </c>
      <c r="AB5" s="105">
        <f ca="1">OFFSET(Runs2!$B17,0,1*'Scenarios (2)'!H$1)</f>
        <v>0.18475419030492002</v>
      </c>
      <c r="AC5" s="99">
        <f ca="1">OFFSET(Runs2!$B18,0,1*'Scenarios (2)'!H$1)</f>
        <v>0.95146485411465809</v>
      </c>
      <c r="AD5" s="103">
        <f ca="1">OFFSET(Runs2!$B19,0,1*'Scenarios (2)'!H$1)</f>
        <v>2.4260661676723569</v>
      </c>
    </row>
    <row r="6" spans="1:30" x14ac:dyDescent="0.3">
      <c r="A6" s="84">
        <v>3</v>
      </c>
      <c r="B6" s="84">
        <v>19</v>
      </c>
      <c r="C6" s="86" t="s">
        <v>2</v>
      </c>
      <c r="D6" s="85">
        <v>15</v>
      </c>
      <c r="E6" s="85">
        <v>18</v>
      </c>
      <c r="F6" s="85">
        <v>525</v>
      </c>
      <c r="G6" s="85" t="s">
        <v>104</v>
      </c>
      <c r="H6" s="85" t="s">
        <v>69</v>
      </c>
      <c r="I6" s="95" t="s">
        <v>120</v>
      </c>
      <c r="J6" s="95" t="s">
        <v>119</v>
      </c>
      <c r="K6" s="93">
        <v>7</v>
      </c>
      <c r="L6" s="99">
        <f ca="1">OFFSET(Runs2!$B2,0,1*'Scenarios (2)'!J$1)</f>
        <v>11.334757692092833</v>
      </c>
      <c r="M6" s="103">
        <f ca="1">OFFSET(Runs2!$B3,0,1*'Scenarios (2)'!J$1)</f>
        <v>3.6261770081978719</v>
      </c>
      <c r="N6" s="104">
        <f ca="1">OFFSET(Runs2!$B4,0,1*'Scenarios (2)'!J$1)</f>
        <v>9695</v>
      </c>
      <c r="O6" s="104">
        <f ca="1">OFFSET(Runs2!$B5,0,1*'Scenarios (2)'!J$1)</f>
        <v>1651</v>
      </c>
      <c r="P6" s="105">
        <f t="shared" ca="1" si="0"/>
        <v>0.17029396596183599</v>
      </c>
      <c r="Q6" s="104">
        <f ca="1">OFFSET(Runs2!$B6,0,1*'Scenarios (2)'!J$1)</f>
        <v>726</v>
      </c>
      <c r="R6" s="104">
        <f ca="1">OFFSET(Runs2!$B7,0,1*'Scenarios (2)'!J$1)</f>
        <v>451</v>
      </c>
      <c r="S6" s="104">
        <f ca="1">OFFSET(Runs2!$B8,0,1*'Scenarios (2)'!J$1)</f>
        <v>474</v>
      </c>
      <c r="T6" s="104">
        <f ca="1">OFFSET(Runs2!$B9,0,1*'Scenarios (2)'!J$1)</f>
        <v>4</v>
      </c>
      <c r="U6" s="105">
        <f ca="1">OFFSET(Runs2!$B10,0,1*'Scenarios (2)'!J$1)/$N6</f>
        <v>0.56162970603403817</v>
      </c>
      <c r="V6" s="105">
        <f ca="1">OFFSET(Runs2!$B11,0,1*'Scenarios (2)'!J$1)/$N6</f>
        <v>0.10211449200618876</v>
      </c>
      <c r="W6" s="151">
        <f ca="1">OFFSET(Runs2!$B12,0,1*'Scenarios (2)'!J$1)/$N6</f>
        <v>3.1975244971634864E-3</v>
      </c>
      <c r="X6" s="104">
        <f ca="1">OFFSET(Runs2!$B13,0,1*'Scenarios (2)'!J$1)</f>
        <v>89</v>
      </c>
      <c r="Y6" s="151">
        <f ca="1">OFFSET(Runs2!$B14,0,1*'Scenarios (2)'!J$1)</f>
        <v>0.43893055014354121</v>
      </c>
      <c r="Z6" s="105">
        <f ca="1">OFFSET(Runs2!$B15,0,1*'Scenarios (2)'!J$1)</f>
        <v>0.55123782137773436</v>
      </c>
      <c r="AA6" s="105">
        <f ca="1">OFFSET(Runs2!$B16,0,1*'Scenarios (2)'!J$1)</f>
        <v>0.46283483841150092</v>
      </c>
      <c r="AB6" s="105">
        <f ca="1">OFFSET(Runs2!$B17,0,1*'Scenarios (2)'!J$1)</f>
        <v>0.23966260566914607</v>
      </c>
      <c r="AC6" s="99">
        <f ca="1">OFFSET(Runs2!$B18,0,1*'Scenarios (2)'!J$1)</f>
        <v>0.98567460585767797</v>
      </c>
      <c r="AD6" s="103">
        <f ca="1">OFFSET(Runs2!$B19,0,1*'Scenarios (2)'!J$1)</f>
        <v>2.4304742845464493</v>
      </c>
    </row>
    <row r="7" spans="1:30" x14ac:dyDescent="0.3">
      <c r="A7" s="84">
        <v>4</v>
      </c>
      <c r="B7" s="84">
        <v>17</v>
      </c>
      <c r="C7" s="86" t="s">
        <v>2</v>
      </c>
      <c r="D7" s="85">
        <v>18</v>
      </c>
      <c r="E7" s="85">
        <v>24</v>
      </c>
      <c r="F7" s="85">
        <v>550</v>
      </c>
      <c r="G7" s="85" t="s">
        <v>104</v>
      </c>
      <c r="H7" s="85" t="s">
        <v>69</v>
      </c>
      <c r="I7" s="95" t="s">
        <v>119</v>
      </c>
      <c r="J7" s="95" t="s">
        <v>119</v>
      </c>
      <c r="K7" s="93">
        <v>0</v>
      </c>
      <c r="L7" s="99">
        <f ca="1">OFFSET(Runs2!$B2,0,1*'Scenarios (2)'!L$1)</f>
        <v>11.315922640937377</v>
      </c>
      <c r="M7" s="103">
        <f ca="1">OFFSET(Runs2!$B3,0,1*'Scenarios (2)'!L$1)</f>
        <v>3.6411913083394207</v>
      </c>
      <c r="N7" s="104">
        <f ca="1">OFFSET(Runs2!$B4,0,1*'Scenarios (2)'!L$1)</f>
        <v>9695</v>
      </c>
      <c r="O7" s="104">
        <f ca="1">OFFSET(Runs2!$B5,0,1*'Scenarios (2)'!L$1)</f>
        <v>1682</v>
      </c>
      <c r="P7" s="105">
        <f t="shared" ca="1" si="0"/>
        <v>0.17349149045899948</v>
      </c>
      <c r="Q7" s="104">
        <f ca="1">OFFSET(Runs2!$B6,0,1*'Scenarios (2)'!L$1)</f>
        <v>739</v>
      </c>
      <c r="R7" s="104">
        <f ca="1">OFFSET(Runs2!$B7,0,1*'Scenarios (2)'!L$1)</f>
        <v>452</v>
      </c>
      <c r="S7" s="104">
        <f ca="1">OFFSET(Runs2!$B8,0,1*'Scenarios (2)'!L$1)</f>
        <v>491</v>
      </c>
      <c r="T7" s="104">
        <f ca="1">OFFSET(Runs2!$B9,0,1*'Scenarios (2)'!L$1)</f>
        <v>0</v>
      </c>
      <c r="U7" s="105">
        <f ca="1">OFFSET(Runs2!$B10,0,1*'Scenarios (2)'!L$1)/$N7</f>
        <v>0.56162970603403817</v>
      </c>
      <c r="V7" s="105">
        <f ca="1">OFFSET(Runs2!$B11,0,1*'Scenarios (2)'!L$1)/$N7</f>
        <v>0.10211449200618876</v>
      </c>
      <c r="W7" s="151">
        <f ca="1">OFFSET(Runs2!$B12,0,1*'Scenarios (2)'!L$1)/$N7</f>
        <v>0</v>
      </c>
      <c r="X7" s="104">
        <f ca="1">OFFSET(Runs2!$B13,0,1*'Scenarios (2)'!L$1)</f>
        <v>89</v>
      </c>
      <c r="Y7" s="151">
        <f ca="1">OFFSET(Runs2!$B14,0,1*'Scenarios (2)'!L$1)</f>
        <v>0.11527378074359024</v>
      </c>
      <c r="Z7" s="105">
        <f ca="1">OFFSET(Runs2!$B15,0,1*'Scenarios (2)'!L$1)</f>
        <v>0.55500643640258462</v>
      </c>
      <c r="AA7" s="105">
        <f ca="1">OFFSET(Runs2!$B16,0,1*'Scenarios (2)'!L$1)</f>
        <v>0.46843161256305915</v>
      </c>
      <c r="AB7" s="105">
        <f ca="1">OFFSET(Runs2!$B17,0,1*'Scenarios (2)'!L$1)</f>
        <v>0.2439003896920052</v>
      </c>
      <c r="AC7" s="99">
        <f ca="1">OFFSET(Runs2!$B18,0,1*'Scenarios (2)'!L$1)</f>
        <v>1.0443187989536766</v>
      </c>
      <c r="AD7" s="103">
        <f ca="1">OFFSET(Runs2!$B19,0,1*'Scenarios (2)'!L$1)</f>
        <v>2.4299566089124403</v>
      </c>
    </row>
    <row r="8" spans="1:30" x14ac:dyDescent="0.3">
      <c r="A8" s="84">
        <v>5</v>
      </c>
      <c r="B8" s="84">
        <v>26</v>
      </c>
      <c r="C8" s="86" t="s">
        <v>2</v>
      </c>
      <c r="D8" s="85">
        <v>18</v>
      </c>
      <c r="E8" s="85">
        <v>18</v>
      </c>
      <c r="F8" s="85">
        <v>575</v>
      </c>
      <c r="G8" s="85" t="s">
        <v>104</v>
      </c>
      <c r="H8" s="95" t="s">
        <v>117</v>
      </c>
      <c r="I8" s="85" t="s">
        <v>69</v>
      </c>
      <c r="J8" s="95" t="s">
        <v>119</v>
      </c>
      <c r="K8" s="93" t="s">
        <v>69</v>
      </c>
      <c r="L8" s="99">
        <f ca="1">OFFSET(Runs2!$B2,0,1*'Scenarios (2)'!N$1)</f>
        <v>12.83704168832608</v>
      </c>
      <c r="M8" s="103">
        <f ca="1">OFFSET(Runs2!$B3,0,1*'Scenarios (2)'!N$1)</f>
        <v>3.6995704728197989</v>
      </c>
      <c r="N8" s="104">
        <f ca="1">OFFSET(Runs2!$B4,0,1*'Scenarios (2)'!N$1)</f>
        <v>12335</v>
      </c>
      <c r="O8" s="104">
        <f ca="1">OFFSET(Runs2!$B5,0,1*'Scenarios (2)'!N$1)</f>
        <v>1809</v>
      </c>
      <c r="P8" s="105">
        <f t="shared" ca="1" si="0"/>
        <v>0.14665585731657885</v>
      </c>
      <c r="Q8" s="104">
        <f ca="1">OFFSET(Runs2!$B6,0,1*'Scenarios (2)'!N$1)</f>
        <v>767</v>
      </c>
      <c r="R8" s="104">
        <f ca="1">OFFSET(Runs2!$B7,0,1*'Scenarios (2)'!N$1)</f>
        <v>501</v>
      </c>
      <c r="S8" s="104">
        <f ca="1">OFFSET(Runs2!$B8,0,1*'Scenarios (2)'!N$1)</f>
        <v>540</v>
      </c>
      <c r="T8" s="104">
        <f ca="1">OFFSET(Runs2!$B9,0,1*'Scenarios (2)'!N$1)</f>
        <v>33</v>
      </c>
      <c r="U8" s="105">
        <f ca="1">OFFSET(Runs2!$B10,0,1*'Scenarios (2)'!N$1)/$N8</f>
        <v>0.60364815565464125</v>
      </c>
      <c r="V8" s="105">
        <f ca="1">OFFSET(Runs2!$B11,0,1*'Scenarios (2)'!N$1)/$N8</f>
        <v>8.5934333198216459E-2</v>
      </c>
      <c r="W8" s="151">
        <f ca="1">OFFSET(Runs2!$B12,0,1*'Scenarios (2)'!N$1)/$N8</f>
        <v>0</v>
      </c>
      <c r="X8" s="104">
        <f ca="1">OFFSET(Runs2!$B13,0,1*'Scenarios (2)'!N$1)</f>
        <v>131</v>
      </c>
      <c r="Y8" s="151">
        <f ca="1">OFFSET(Runs2!$B14,0,1*'Scenarios (2)'!N$1)</f>
        <v>0.23709519337496765</v>
      </c>
      <c r="Z8" s="105">
        <f ca="1">OFFSET(Runs2!$B15,0,1*'Scenarios (2)'!N$1)</f>
        <v>0.57728480254225489</v>
      </c>
      <c r="AA8" s="105">
        <f ca="1">OFFSET(Runs2!$B16,0,1*'Scenarios (2)'!N$1)</f>
        <v>0.49432234406819142</v>
      </c>
      <c r="AB8" s="105">
        <f ca="1">OFFSET(Runs2!$B17,0,1*'Scenarios (2)'!N$1)</f>
        <v>0.26021062482074858</v>
      </c>
      <c r="AC8" s="99">
        <f ca="1">OFFSET(Runs2!$B18,0,1*'Scenarios (2)'!N$1)</f>
        <v>1.0935059998438914</v>
      </c>
      <c r="AD8" s="103">
        <f ca="1">OFFSET(Runs2!$B19,0,1*'Scenarios (2)'!N$1)</f>
        <v>2.4096648143249135</v>
      </c>
    </row>
    <row r="9" spans="1:30" x14ac:dyDescent="0.3">
      <c r="A9" s="84">
        <v>6</v>
      </c>
      <c r="B9" s="84">
        <v>1</v>
      </c>
      <c r="C9" s="86" t="s">
        <v>2</v>
      </c>
      <c r="D9" s="85">
        <v>11</v>
      </c>
      <c r="E9" s="85">
        <v>24</v>
      </c>
      <c r="F9" s="85">
        <v>525</v>
      </c>
      <c r="G9" s="85" t="s">
        <v>104</v>
      </c>
      <c r="H9" s="95" t="s">
        <v>117</v>
      </c>
      <c r="I9" s="95" t="s">
        <v>120</v>
      </c>
      <c r="J9" s="95" t="s">
        <v>119</v>
      </c>
      <c r="K9" s="93">
        <v>7</v>
      </c>
      <c r="L9" s="99">
        <f ca="1">OFFSET(Runs2!$B2,0,1*'Scenarios (2)'!P$1)</f>
        <v>12.900407526032982</v>
      </c>
      <c r="M9" s="103">
        <f ca="1">OFFSET(Runs2!$B3,0,1*'Scenarios (2)'!P$1)</f>
        <v>3.44083968975665</v>
      </c>
      <c r="N9" s="104">
        <f ca="1">OFFSET(Runs2!$B4,0,1*'Scenarios (2)'!P$1)</f>
        <v>12335</v>
      </c>
      <c r="O9" s="104">
        <f ca="1">OFFSET(Runs2!$B5,0,1*'Scenarios (2)'!P$1)</f>
        <v>1324</v>
      </c>
      <c r="P9" s="105">
        <f t="shared" ca="1" si="0"/>
        <v>0.10733684637211188</v>
      </c>
      <c r="Q9" s="104">
        <f ca="1">OFFSET(Runs2!$B6,0,1*'Scenarios (2)'!P$1)</f>
        <v>584</v>
      </c>
      <c r="R9" s="104">
        <f ca="1">OFFSET(Runs2!$B7,0,1*'Scenarios (2)'!P$1)</f>
        <v>362</v>
      </c>
      <c r="S9" s="104">
        <f ca="1">OFFSET(Runs2!$B8,0,1*'Scenarios (2)'!P$1)</f>
        <v>378</v>
      </c>
      <c r="T9" s="104">
        <f ca="1">OFFSET(Runs2!$B9,0,1*'Scenarios (2)'!P$1)</f>
        <v>0</v>
      </c>
      <c r="U9" s="105">
        <f ca="1">OFFSET(Runs2!$B10,0,1*'Scenarios (2)'!P$1)/$N9</f>
        <v>0.60364815565464125</v>
      </c>
      <c r="V9" s="105">
        <f ca="1">OFFSET(Runs2!$B11,0,1*'Scenarios (2)'!P$1)/$N9</f>
        <v>8.5934333198216459E-2</v>
      </c>
      <c r="W9" s="151">
        <f ca="1">OFFSET(Runs2!$B12,0,1*'Scenarios (2)'!P$1)/$N9</f>
        <v>3.9319010944466964E-2</v>
      </c>
      <c r="X9" s="104">
        <f ca="1">OFFSET(Runs2!$B13,0,1*'Scenarios (2)'!P$1)</f>
        <v>72</v>
      </c>
      <c r="Y9" s="151">
        <f ca="1">OFFSET(Runs2!$B14,0,1*'Scenarios (2)'!P$1)</f>
        <v>0.55461187780612387</v>
      </c>
      <c r="Z9" s="105">
        <f ca="1">OFFSET(Runs2!$B15,0,1*'Scenarios (2)'!P$1)</f>
        <v>0.49101974552631733</v>
      </c>
      <c r="AA9" s="105">
        <f ca="1">OFFSET(Runs2!$B16,0,1*'Scenarios (2)'!P$1)</f>
        <v>0.40894651844755292</v>
      </c>
      <c r="AB9" s="105">
        <f ca="1">OFFSET(Runs2!$B17,0,1*'Scenarios (2)'!P$1)</f>
        <v>0.19586395481207289</v>
      </c>
      <c r="AC9" s="99">
        <f ca="1">OFFSET(Runs2!$B18,0,1*'Scenarios (2)'!P$1)</f>
        <v>0.89215929340254652</v>
      </c>
      <c r="AD9" s="103">
        <f ca="1">OFFSET(Runs2!$B19,0,1*'Scenarios (2)'!P$1)</f>
        <v>2.4221044753822651</v>
      </c>
    </row>
    <row r="10" spans="1:30" x14ac:dyDescent="0.3">
      <c r="A10" s="84">
        <v>7</v>
      </c>
      <c r="B10" s="84">
        <v>20</v>
      </c>
      <c r="C10" s="86" t="s">
        <v>2</v>
      </c>
      <c r="D10" s="85">
        <v>15</v>
      </c>
      <c r="E10" s="85">
        <v>12</v>
      </c>
      <c r="F10" s="85">
        <v>575</v>
      </c>
      <c r="G10" s="85" t="s">
        <v>104</v>
      </c>
      <c r="H10" s="95" t="s">
        <v>117</v>
      </c>
      <c r="I10" s="95" t="s">
        <v>119</v>
      </c>
      <c r="J10" s="85" t="s">
        <v>69</v>
      </c>
      <c r="K10" s="93">
        <v>7</v>
      </c>
      <c r="L10" s="99">
        <f ca="1">OFFSET(Runs2!$B2,0,1*'Scenarios (2)'!R$1)</f>
        <v>12.870436277651971</v>
      </c>
      <c r="M10" s="103">
        <f ca="1">OFFSET(Runs2!$B3,0,1*'Scenarios (2)'!R$1)</f>
        <v>4.0183956974131956</v>
      </c>
      <c r="N10" s="104">
        <f ca="1">OFFSET(Runs2!$B4,0,1*'Scenarios (2)'!R$1)</f>
        <v>12335</v>
      </c>
      <c r="O10" s="104">
        <f ca="1">OFFSET(Runs2!$B5,0,1*'Scenarios (2)'!R$1)</f>
        <v>1680</v>
      </c>
      <c r="P10" s="105">
        <f t="shared" ca="1" si="0"/>
        <v>0.13619781110660723</v>
      </c>
      <c r="Q10" s="104">
        <f ca="1">OFFSET(Runs2!$B6,0,1*'Scenarios (2)'!R$1)</f>
        <v>728</v>
      </c>
      <c r="R10" s="104">
        <f ca="1">OFFSET(Runs2!$B7,0,1*'Scenarios (2)'!R$1)</f>
        <v>456</v>
      </c>
      <c r="S10" s="104">
        <f ca="1">OFFSET(Runs2!$B8,0,1*'Scenarios (2)'!R$1)</f>
        <v>493</v>
      </c>
      <c r="T10" s="104">
        <f ca="1">OFFSET(Runs2!$B9,0,1*'Scenarios (2)'!R$1)</f>
        <v>206</v>
      </c>
      <c r="U10" s="105">
        <f ca="1">OFFSET(Runs2!$B10,0,1*'Scenarios (2)'!R$1)/$N10</f>
        <v>0.60364815565464125</v>
      </c>
      <c r="V10" s="105">
        <f ca="1">OFFSET(Runs2!$B11,0,1*'Scenarios (2)'!R$1)/$N10</f>
        <v>8.5934333198216459E-2</v>
      </c>
      <c r="W10" s="151">
        <f ca="1">OFFSET(Runs2!$B12,0,1*'Scenarios (2)'!R$1)/$N10</f>
        <v>1.0458046209971626E-2</v>
      </c>
      <c r="X10" s="104">
        <f ca="1">OFFSET(Runs2!$B13,0,1*'Scenarios (2)'!R$1)</f>
        <v>105</v>
      </c>
      <c r="Y10" s="151">
        <f ca="1">OFFSET(Runs2!$B14,0,1*'Scenarios (2)'!R$1)</f>
        <v>0.51350202465585948</v>
      </c>
      <c r="Z10" s="105">
        <f ca="1">OFFSET(Runs2!$B15,0,1*'Scenarios (2)'!R$1)</f>
        <v>0.5550744760699855</v>
      </c>
      <c r="AA10" s="105">
        <f ca="1">OFFSET(Runs2!$B16,0,1*'Scenarios (2)'!R$1)</f>
        <v>0.47157446260797764</v>
      </c>
      <c r="AB10" s="105">
        <f ca="1">OFFSET(Runs2!$B17,0,1*'Scenarios (2)'!R$1)</f>
        <v>0.24332818261291911</v>
      </c>
      <c r="AC10" s="99">
        <f ca="1">OFFSET(Runs2!$B18,0,1*'Scenarios (2)'!R$1)</f>
        <v>1.4645207880839215</v>
      </c>
      <c r="AD10" s="103">
        <f ca="1">OFFSET(Runs2!$B19,0,1*'Scenarios (2)'!R$1)</f>
        <v>2.4159151564872965</v>
      </c>
    </row>
    <row r="11" spans="1:30" x14ac:dyDescent="0.3">
      <c r="A11" s="84">
        <v>8</v>
      </c>
      <c r="B11" s="84">
        <v>2</v>
      </c>
      <c r="C11" s="86" t="s">
        <v>2</v>
      </c>
      <c r="D11" s="85">
        <v>15</v>
      </c>
      <c r="E11" s="85">
        <v>12</v>
      </c>
      <c r="F11" s="85">
        <v>525</v>
      </c>
      <c r="G11" s="85" t="s">
        <v>104</v>
      </c>
      <c r="H11" s="95" t="s">
        <v>117</v>
      </c>
      <c r="I11" s="95" t="s">
        <v>119</v>
      </c>
      <c r="J11" s="95" t="s">
        <v>120</v>
      </c>
      <c r="K11" s="93" t="s">
        <v>69</v>
      </c>
      <c r="L11" s="99">
        <f ca="1">OFFSET(Runs2!$B2,0,1*'Scenarios (2)'!T$1)</f>
        <v>12.872665074022613</v>
      </c>
      <c r="M11" s="103">
        <f ca="1">OFFSET(Runs2!$B3,0,1*'Scenarios (2)'!T$1)</f>
        <v>4.1864036151406365</v>
      </c>
      <c r="N11" s="104">
        <f ca="1">OFFSET(Runs2!$B4,0,1*'Scenarios (2)'!T$1)</f>
        <v>12335</v>
      </c>
      <c r="O11" s="104">
        <f ca="1">OFFSET(Runs2!$B5,0,1*'Scenarios (2)'!T$1)</f>
        <v>1729</v>
      </c>
      <c r="P11" s="105">
        <f t="shared" ca="1" si="0"/>
        <v>0.14017024726388325</v>
      </c>
      <c r="Q11" s="104">
        <f ca="1">OFFSET(Runs2!$B6,0,1*'Scenarios (2)'!T$1)</f>
        <v>748</v>
      </c>
      <c r="R11" s="104">
        <f ca="1">OFFSET(Runs2!$B7,0,1*'Scenarios (2)'!T$1)</f>
        <v>478</v>
      </c>
      <c r="S11" s="104">
        <f ca="1">OFFSET(Runs2!$B8,0,1*'Scenarios (2)'!T$1)</f>
        <v>502</v>
      </c>
      <c r="T11" s="104">
        <f ca="1">OFFSET(Runs2!$B9,0,1*'Scenarios (2)'!T$1)</f>
        <v>338</v>
      </c>
      <c r="U11" s="105">
        <f ca="1">OFFSET(Runs2!$B10,0,1*'Scenarios (2)'!T$1)/$N11</f>
        <v>0.60364815565464125</v>
      </c>
      <c r="V11" s="105">
        <f ca="1">OFFSET(Runs2!$B11,0,1*'Scenarios (2)'!T$1)/$N11</f>
        <v>8.5934333198216459E-2</v>
      </c>
      <c r="W11" s="151">
        <f ca="1">OFFSET(Runs2!$B12,0,1*'Scenarios (2)'!T$1)/$N11</f>
        <v>6.4856100526955816E-3</v>
      </c>
      <c r="X11" s="104">
        <f ca="1">OFFSET(Runs2!$B13,0,1*'Scenarios (2)'!T$1)</f>
        <v>107</v>
      </c>
      <c r="Y11" s="151">
        <f ca="1">OFFSET(Runs2!$B14,0,1*'Scenarios (2)'!T$1)</f>
        <v>0.425304035497512</v>
      </c>
      <c r="Z11" s="105">
        <f ca="1">OFFSET(Runs2!$B15,0,1*'Scenarios (2)'!T$1)</f>
        <v>0.56493125733528682</v>
      </c>
      <c r="AA11" s="105">
        <f ca="1">OFFSET(Runs2!$B16,0,1*'Scenarios (2)'!T$1)</f>
        <v>0.47710690361565178</v>
      </c>
      <c r="AB11" s="105">
        <f ca="1">OFFSET(Runs2!$B17,0,1*'Scenarios (2)'!T$1)</f>
        <v>0.24984286094453032</v>
      </c>
      <c r="AC11" s="99">
        <f ca="1">OFFSET(Runs2!$B18,0,1*'Scenarios (2)'!T$1)</f>
        <v>1.6394108455547567</v>
      </c>
      <c r="AD11" s="103">
        <f ca="1">OFFSET(Runs2!$B19,0,1*'Scenarios (2)'!T$1)</f>
        <v>2.4173007199389924</v>
      </c>
    </row>
    <row r="12" spans="1:30" x14ac:dyDescent="0.3">
      <c r="A12" s="84">
        <v>9</v>
      </c>
      <c r="B12" s="84">
        <v>12</v>
      </c>
      <c r="C12" s="86" t="s">
        <v>2</v>
      </c>
      <c r="D12" s="85">
        <v>15</v>
      </c>
      <c r="E12" s="85">
        <v>24</v>
      </c>
      <c r="F12" s="85">
        <v>575</v>
      </c>
      <c r="G12" s="85" t="s">
        <v>104</v>
      </c>
      <c r="H12" s="95" t="s">
        <v>118</v>
      </c>
      <c r="I12" s="85" t="s">
        <v>69</v>
      </c>
      <c r="J12" s="95" t="s">
        <v>119</v>
      </c>
      <c r="K12" s="93" t="s">
        <v>69</v>
      </c>
      <c r="L12" s="99">
        <f ca="1">OFFSET(Runs2!$B2,0,1*'Scenarios (2)'!V$1)</f>
        <v>12.133143889534333</v>
      </c>
      <c r="M12" s="103">
        <f ca="1">OFFSET(Runs2!$B3,0,1*'Scenarios (2)'!V$1)</f>
        <v>3.6847134536368018</v>
      </c>
      <c r="N12" s="104">
        <f ca="1">OFFSET(Runs2!$B4,0,1*'Scenarios (2)'!V$1)</f>
        <v>10877</v>
      </c>
      <c r="O12" s="104">
        <f ca="1">OFFSET(Runs2!$B5,0,1*'Scenarios (2)'!V$1)</f>
        <v>1778</v>
      </c>
      <c r="P12" s="105">
        <f t="shared" ca="1" si="0"/>
        <v>0.16346419049370231</v>
      </c>
      <c r="Q12" s="104">
        <f ca="1">OFFSET(Runs2!$B6,0,1*'Scenarios (2)'!V$1)</f>
        <v>772</v>
      </c>
      <c r="R12" s="104">
        <f ca="1">OFFSET(Runs2!$B7,0,1*'Scenarios (2)'!V$1)</f>
        <v>490</v>
      </c>
      <c r="S12" s="104">
        <f ca="1">OFFSET(Runs2!$B8,0,1*'Scenarios (2)'!V$1)</f>
        <v>516</v>
      </c>
      <c r="T12" s="104">
        <f ca="1">OFFSET(Runs2!$B9,0,1*'Scenarios (2)'!V$1)</f>
        <v>0</v>
      </c>
      <c r="U12" s="105">
        <f ca="1">OFFSET(Runs2!$B10,0,1*'Scenarios (2)'!V$1)/$N12</f>
        <v>0.57672152247862463</v>
      </c>
      <c r="V12" s="105">
        <f ca="1">OFFSET(Runs2!$B11,0,1*'Scenarios (2)'!V$1)/$N12</f>
        <v>9.6166222303944102E-2</v>
      </c>
      <c r="W12" s="151">
        <f ca="1">OFFSET(Runs2!$B12,0,1*'Scenarios (2)'!V$1)/$N12</f>
        <v>3.6774846005332355E-4</v>
      </c>
      <c r="X12" s="104">
        <f ca="1">OFFSET(Runs2!$B13,0,1*'Scenarios (2)'!V$1)</f>
        <v>90</v>
      </c>
      <c r="Y12" s="151">
        <f ca="1">OFFSET(Runs2!$B14,0,1*'Scenarios (2)'!V$1)</f>
        <v>0.26162346918754098</v>
      </c>
      <c r="Z12" s="105">
        <f ca="1">OFFSET(Runs2!$B15,0,1*'Scenarios (2)'!V$1)</f>
        <v>0.57021347821627877</v>
      </c>
      <c r="AA12" s="105">
        <f ca="1">OFFSET(Runs2!$B16,0,1*'Scenarios (2)'!V$1)</f>
        <v>0.49430337299322286</v>
      </c>
      <c r="AB12" s="105">
        <f ca="1">OFFSET(Runs2!$B17,0,1*'Scenarios (2)'!V$1)</f>
        <v>0.25663443627081861</v>
      </c>
      <c r="AC12" s="99">
        <f ca="1">OFFSET(Runs2!$B18,0,1*'Scenarios (2)'!V$1)</f>
        <v>1.1433073497293269</v>
      </c>
      <c r="AD12" s="103">
        <f ca="1">OFFSET(Runs2!$B19,0,1*'Scenarios (2)'!V$1)</f>
        <v>2.4273023183927447</v>
      </c>
    </row>
    <row r="13" spans="1:30" x14ac:dyDescent="0.3">
      <c r="A13" s="84">
        <v>10</v>
      </c>
      <c r="B13" s="84">
        <v>10</v>
      </c>
      <c r="C13" s="86" t="s">
        <v>2</v>
      </c>
      <c r="D13" s="85">
        <v>18</v>
      </c>
      <c r="E13" s="85">
        <v>12</v>
      </c>
      <c r="F13" s="85">
        <v>550</v>
      </c>
      <c r="G13" s="85" t="s">
        <v>104</v>
      </c>
      <c r="H13" s="95" t="s">
        <v>118</v>
      </c>
      <c r="I13" s="95" t="s">
        <v>120</v>
      </c>
      <c r="J13" s="85" t="s">
        <v>69</v>
      </c>
      <c r="K13" s="93" t="s">
        <v>69</v>
      </c>
      <c r="L13" s="99">
        <f ca="1">OFFSET(Runs2!$B2,0,1*'Scenarios (2)'!X$1)</f>
        <v>12.135543184641785</v>
      </c>
      <c r="M13" s="103">
        <f ca="1">OFFSET(Runs2!$B3,0,1*'Scenarios (2)'!X$1)</f>
        <v>4.3560578822527294</v>
      </c>
      <c r="N13" s="104">
        <f ca="1">OFFSET(Runs2!$B4,0,1*'Scenarios (2)'!X$1)</f>
        <v>10877</v>
      </c>
      <c r="O13" s="104">
        <f ca="1">OFFSET(Runs2!$B5,0,1*'Scenarios (2)'!X$1)</f>
        <v>1764</v>
      </c>
      <c r="P13" s="105">
        <f t="shared" ca="1" si="0"/>
        <v>0.16217707088351568</v>
      </c>
      <c r="Q13" s="104">
        <f ca="1">OFFSET(Runs2!$B6,0,1*'Scenarios (2)'!X$1)</f>
        <v>763</v>
      </c>
      <c r="R13" s="104">
        <f ca="1">OFFSET(Runs2!$B7,0,1*'Scenarios (2)'!X$1)</f>
        <v>486</v>
      </c>
      <c r="S13" s="104">
        <f ca="1">OFFSET(Runs2!$B8,0,1*'Scenarios (2)'!X$1)</f>
        <v>509</v>
      </c>
      <c r="T13" s="104">
        <f ca="1">OFFSET(Runs2!$B9,0,1*'Scenarios (2)'!X$1)</f>
        <v>387</v>
      </c>
      <c r="U13" s="105">
        <f ca="1">OFFSET(Runs2!$B10,0,1*'Scenarios (2)'!X$1)/$N13</f>
        <v>0.57672152247862463</v>
      </c>
      <c r="V13" s="105">
        <f ca="1">OFFSET(Runs2!$B11,0,1*'Scenarios (2)'!X$1)/$N13</f>
        <v>9.6166222303944102E-2</v>
      </c>
      <c r="W13" s="151">
        <f ca="1">OFFSET(Runs2!$B12,0,1*'Scenarios (2)'!X$1)/$N13</f>
        <v>1.6548680702399559E-3</v>
      </c>
      <c r="X13" s="104">
        <f ca="1">OFFSET(Runs2!$B13,0,1*'Scenarios (2)'!X$1)</f>
        <v>99</v>
      </c>
      <c r="Y13" s="151">
        <f ca="1">OFFSET(Runs2!$B14,0,1*'Scenarios (2)'!X$1)</f>
        <v>0.37439054485400425</v>
      </c>
      <c r="Z13" s="105">
        <f ca="1">OFFSET(Runs2!$B15,0,1*'Scenarios (2)'!X$1)</f>
        <v>0.57283754911544005</v>
      </c>
      <c r="AA13" s="105">
        <f ca="1">OFFSET(Runs2!$B16,0,1*'Scenarios (2)'!X$1)</f>
        <v>0.48756377084172592</v>
      </c>
      <c r="AB13" s="105">
        <f ca="1">OFFSET(Runs2!$B17,0,1*'Scenarios (2)'!X$1)</f>
        <v>0.25473519059254407</v>
      </c>
      <c r="AC13" s="99">
        <f ca="1">OFFSET(Runs2!$B18,0,1*'Scenarios (2)'!X$1)</f>
        <v>1.7761820350633275</v>
      </c>
      <c r="AD13" s="103">
        <f ca="1">OFFSET(Runs2!$B19,0,1*'Scenarios (2)'!X$1)</f>
        <v>2.4235156236439579</v>
      </c>
    </row>
    <row r="14" spans="1:30" x14ac:dyDescent="0.3">
      <c r="A14" s="84">
        <v>11</v>
      </c>
      <c r="B14" s="84">
        <v>5</v>
      </c>
      <c r="C14" s="86" t="s">
        <v>2</v>
      </c>
      <c r="D14" s="85">
        <v>18</v>
      </c>
      <c r="E14" s="85">
        <v>12</v>
      </c>
      <c r="F14" s="85">
        <v>575</v>
      </c>
      <c r="G14" s="85" t="s">
        <v>104</v>
      </c>
      <c r="H14" s="95" t="s">
        <v>118</v>
      </c>
      <c r="I14" s="95" t="s">
        <v>120</v>
      </c>
      <c r="J14" s="95" t="s">
        <v>120</v>
      </c>
      <c r="K14" s="93">
        <v>0</v>
      </c>
      <c r="L14" s="99">
        <f ca="1">OFFSET(Runs2!$B2,0,1*'Scenarios (2)'!Z$1)</f>
        <v>12.094279668425283</v>
      </c>
      <c r="M14" s="103">
        <f ca="1">OFFSET(Runs2!$B3,0,1*'Scenarios (2)'!Z$1)</f>
        <v>4.2737279830937407</v>
      </c>
      <c r="N14" s="104">
        <f ca="1">OFFSET(Runs2!$B4,0,1*'Scenarios (2)'!Z$1)</f>
        <v>10877</v>
      </c>
      <c r="O14" s="104">
        <f ca="1">OFFSET(Runs2!$B5,0,1*'Scenarios (2)'!Z$1)</f>
        <v>1782</v>
      </c>
      <c r="P14" s="105">
        <f t="shared" ca="1" si="0"/>
        <v>0.16383193895375564</v>
      </c>
      <c r="Q14" s="104">
        <f ca="1">OFFSET(Runs2!$B6,0,1*'Scenarios (2)'!Z$1)</f>
        <v>772</v>
      </c>
      <c r="R14" s="104">
        <f ca="1">OFFSET(Runs2!$B7,0,1*'Scenarios (2)'!Z$1)</f>
        <v>489</v>
      </c>
      <c r="S14" s="104">
        <f ca="1">OFFSET(Runs2!$B8,0,1*'Scenarios (2)'!Z$1)</f>
        <v>515</v>
      </c>
      <c r="T14" s="104">
        <f ca="1">OFFSET(Runs2!$B9,0,1*'Scenarios (2)'!Z$1)</f>
        <v>362</v>
      </c>
      <c r="U14" s="105">
        <f ca="1">OFFSET(Runs2!$B10,0,1*'Scenarios (2)'!Z$1)/$N14</f>
        <v>0.57672152247862463</v>
      </c>
      <c r="V14" s="105">
        <f ca="1">OFFSET(Runs2!$B11,0,1*'Scenarios (2)'!Z$1)/$N14</f>
        <v>9.6166222303944102E-2</v>
      </c>
      <c r="W14" s="151">
        <f ca="1">OFFSET(Runs2!$B12,0,1*'Scenarios (2)'!Z$1)/$N14</f>
        <v>0</v>
      </c>
      <c r="X14" s="104">
        <f ca="1">OFFSET(Runs2!$B13,0,1*'Scenarios (2)'!Z$1)</f>
        <v>102</v>
      </c>
      <c r="Y14" s="151">
        <f ca="1">OFFSET(Runs2!$B14,0,1*'Scenarios (2)'!Z$1)</f>
        <v>0.30285331013849687</v>
      </c>
      <c r="Z14" s="105">
        <f ca="1">OFFSET(Runs2!$B15,0,1*'Scenarios (2)'!Z$1)</f>
        <v>0.57610940441384084</v>
      </c>
      <c r="AA14" s="105">
        <f ca="1">OFFSET(Runs2!$B16,0,1*'Scenarios (2)'!Z$1)</f>
        <v>0.48690444458877963</v>
      </c>
      <c r="AB14" s="105">
        <f ca="1">OFFSET(Runs2!$B17,0,1*'Scenarios (2)'!Z$1)</f>
        <v>0.25705989629885445</v>
      </c>
      <c r="AC14" s="99">
        <f ca="1">OFFSET(Runs2!$B18,0,1*'Scenarios (2)'!Z$1)</f>
        <v>1.7203127367417856</v>
      </c>
      <c r="AD14" s="103">
        <f ca="1">OFFSET(Runs2!$B19,0,1*'Scenarios (2)'!Z$1)</f>
        <v>2.4221104743145929</v>
      </c>
    </row>
    <row r="15" spans="1:30" x14ac:dyDescent="0.3">
      <c r="A15" s="84">
        <v>12</v>
      </c>
      <c r="B15" s="84">
        <v>25</v>
      </c>
      <c r="C15" s="86" t="s">
        <v>2</v>
      </c>
      <c r="D15" s="85">
        <v>11</v>
      </c>
      <c r="E15" s="85">
        <v>18</v>
      </c>
      <c r="F15" s="85">
        <v>550</v>
      </c>
      <c r="G15" s="85" t="s">
        <v>104</v>
      </c>
      <c r="H15" s="95" t="s">
        <v>118</v>
      </c>
      <c r="I15" s="95" t="s">
        <v>119</v>
      </c>
      <c r="J15" s="95" t="s">
        <v>119</v>
      </c>
      <c r="K15" s="93">
        <v>0</v>
      </c>
      <c r="L15" s="99">
        <f ca="1">OFFSET(Runs2!$B2,0,1*'Scenarios (2)'!AB$1)</f>
        <v>12.047433768564209</v>
      </c>
      <c r="M15" s="103">
        <f ca="1">OFFSET(Runs2!$B3,0,1*'Scenarios (2)'!AB$1)</f>
        <v>3.6929890220126138</v>
      </c>
      <c r="N15" s="104">
        <f ca="1">OFFSET(Runs2!$B4,0,1*'Scenarios (2)'!AB$1)</f>
        <v>10877</v>
      </c>
      <c r="O15" s="104">
        <f ca="1">OFFSET(Runs2!$B5,0,1*'Scenarios (2)'!AB$1)</f>
        <v>1780</v>
      </c>
      <c r="P15" s="105">
        <f t="shared" ca="1" si="0"/>
        <v>0.16364806472372898</v>
      </c>
      <c r="Q15" s="104">
        <f ca="1">OFFSET(Runs2!$B6,0,1*'Scenarios (2)'!AB$1)</f>
        <v>769</v>
      </c>
      <c r="R15" s="104">
        <f ca="1">OFFSET(Runs2!$B7,0,1*'Scenarios (2)'!AB$1)</f>
        <v>484</v>
      </c>
      <c r="S15" s="104">
        <f ca="1">OFFSET(Runs2!$B8,0,1*'Scenarios (2)'!AB$1)</f>
        <v>524</v>
      </c>
      <c r="T15" s="104">
        <f ca="1">OFFSET(Runs2!$B9,0,1*'Scenarios (2)'!AB$1)</f>
        <v>14</v>
      </c>
      <c r="U15" s="105">
        <f ca="1">OFFSET(Runs2!$B10,0,1*'Scenarios (2)'!AB$1)/$N15</f>
        <v>0.57672152247862463</v>
      </c>
      <c r="V15" s="105">
        <f ca="1">OFFSET(Runs2!$B11,0,1*'Scenarios (2)'!AB$1)/$N15</f>
        <v>9.6166222303944102E-2</v>
      </c>
      <c r="W15" s="151">
        <f ca="1">OFFSET(Runs2!$B12,0,1*'Scenarios (2)'!AB$1)/$N15</f>
        <v>1.8387423002666178E-4</v>
      </c>
      <c r="X15" s="104">
        <f ca="1">OFFSET(Runs2!$B13,0,1*'Scenarios (2)'!AB$1)</f>
        <v>103</v>
      </c>
      <c r="Y15" s="151">
        <f ca="1">OFFSET(Runs2!$B14,0,1*'Scenarios (2)'!AB$1)</f>
        <v>0.19993304210913423</v>
      </c>
      <c r="Z15" s="105">
        <f ca="1">OFFSET(Runs2!$B15,0,1*'Scenarios (2)'!AB$1)</f>
        <v>0.57117356020064258</v>
      </c>
      <c r="AA15" s="105">
        <f ca="1">OFFSET(Runs2!$B16,0,1*'Scenarios (2)'!AB$1)</f>
        <v>0.49269206658965237</v>
      </c>
      <c r="AB15" s="105">
        <f ca="1">OFFSET(Runs2!$B17,0,1*'Scenarios (2)'!AB$1)</f>
        <v>0.25674312357482132</v>
      </c>
      <c r="AC15" s="99">
        <f ca="1">OFFSET(Runs2!$B18,0,1*'Scenarios (2)'!AB$1)</f>
        <v>1.0705106882994895</v>
      </c>
      <c r="AD15" s="103">
        <f ca="1">OFFSET(Runs2!$B19,0,1*'Scenarios (2)'!AB$1)</f>
        <v>2.4230099920269654</v>
      </c>
    </row>
    <row r="16" spans="1:30" x14ac:dyDescent="0.3">
      <c r="A16" s="84">
        <v>13</v>
      </c>
      <c r="B16" s="84">
        <v>8</v>
      </c>
      <c r="C16" s="86" t="s">
        <v>23</v>
      </c>
      <c r="D16" s="85">
        <v>15</v>
      </c>
      <c r="E16" s="85">
        <v>18</v>
      </c>
      <c r="F16" s="85">
        <v>550</v>
      </c>
      <c r="G16" s="85" t="s">
        <v>104</v>
      </c>
      <c r="H16" s="85" t="s">
        <v>69</v>
      </c>
      <c r="I16" s="95" t="s">
        <v>120</v>
      </c>
      <c r="J16" s="85" t="s">
        <v>69</v>
      </c>
      <c r="K16" s="93" t="s">
        <v>69</v>
      </c>
      <c r="L16" s="99">
        <f ca="1">OFFSET(Runs2!$B2,0,1*'Scenarios (2)'!AD$1)</f>
        <v>10.370234295745222</v>
      </c>
      <c r="M16" s="103">
        <f ca="1">OFFSET(Runs2!$B3,0,1*'Scenarios (2)'!AD$1)</f>
        <v>4.4459364100558547</v>
      </c>
      <c r="N16" s="104">
        <f ca="1">OFFSET(Runs2!$B4,0,1*'Scenarios (2)'!AD$1)</f>
        <v>9695</v>
      </c>
      <c r="O16" s="104">
        <f ca="1">OFFSET(Runs2!$B5,0,1*'Scenarios (2)'!AD$1)</f>
        <v>2471</v>
      </c>
      <c r="P16" s="105">
        <f t="shared" ca="1" si="0"/>
        <v>0.2548736462093863</v>
      </c>
      <c r="Q16" s="104">
        <f ca="1">OFFSET(Runs2!$B6,0,1*'Scenarios (2)'!AD$1)</f>
        <v>1000</v>
      </c>
      <c r="R16" s="104">
        <f ca="1">OFFSET(Runs2!$B7,0,1*'Scenarios (2)'!AD$1)</f>
        <v>719</v>
      </c>
      <c r="S16" s="104">
        <f ca="1">OFFSET(Runs2!$B8,0,1*'Scenarios (2)'!AD$1)</f>
        <v>748</v>
      </c>
      <c r="T16" s="104">
        <f ca="1">OFFSET(Runs2!$B9,0,1*'Scenarios (2)'!AD$1)</f>
        <v>309</v>
      </c>
      <c r="U16" s="105">
        <f ca="1">OFFSET(Runs2!$B10,0,1*'Scenarios (2)'!AD$1)/$N16</f>
        <v>0.56162970603403817</v>
      </c>
      <c r="V16" s="105">
        <f ca="1">OFFSET(Runs2!$B11,0,1*'Scenarios (2)'!AD$1)/$N16</f>
        <v>0</v>
      </c>
      <c r="W16" s="151">
        <f ca="1">OFFSET(Runs2!$B12,0,1*'Scenarios (2)'!AD$1)/$N16</f>
        <v>2.073233625580196E-2</v>
      </c>
      <c r="X16" s="104">
        <f ca="1">OFFSET(Runs2!$B13,0,1*'Scenarios (2)'!AD$1)</f>
        <v>320</v>
      </c>
      <c r="Y16" s="151">
        <f ca="1">OFFSET(Runs2!$B14,0,1*'Scenarios (2)'!AD$1)</f>
        <v>0.43154459577078985</v>
      </c>
      <c r="Z16" s="105">
        <f ca="1">OFFSET(Runs2!$B15,0,1*'Scenarios (2)'!AD$1)</f>
        <v>0.67353608633248074</v>
      </c>
      <c r="AA16" s="105">
        <f ca="1">OFFSET(Runs2!$B16,0,1*'Scenarios (2)'!AD$1)</f>
        <v>0.60312789737982653</v>
      </c>
      <c r="AB16" s="105">
        <f ca="1">OFFSET(Runs2!$B17,0,1*'Scenarios (2)'!AD$1)</f>
        <v>0.34747847844718699</v>
      </c>
      <c r="AC16" s="99">
        <f ca="1">OFFSET(Runs2!$B18,0,1*'Scenarios (2)'!AD$1)</f>
        <v>1.9239880157583851</v>
      </c>
      <c r="AD16" s="103">
        <f ca="1">OFFSET(Runs2!$B19,0,1*'Scenarios (2)'!AD$1)</f>
        <v>2.3497601234276941</v>
      </c>
    </row>
    <row r="17" spans="1:30" x14ac:dyDescent="0.3">
      <c r="A17" s="84">
        <v>14</v>
      </c>
      <c r="B17" s="84">
        <v>4</v>
      </c>
      <c r="C17" s="86" t="s">
        <v>23</v>
      </c>
      <c r="D17" s="85">
        <v>18</v>
      </c>
      <c r="E17" s="85">
        <v>24</v>
      </c>
      <c r="F17" s="85">
        <v>525</v>
      </c>
      <c r="G17" s="85" t="s">
        <v>104</v>
      </c>
      <c r="H17" s="85" t="s">
        <v>69</v>
      </c>
      <c r="I17" s="95" t="s">
        <v>119</v>
      </c>
      <c r="J17" s="95" t="s">
        <v>120</v>
      </c>
      <c r="K17" s="93" t="s">
        <v>69</v>
      </c>
      <c r="L17" s="99">
        <f ca="1">OFFSET(Runs2!$B2,0,1*'Scenarios (2)'!AF$1)</f>
        <v>10.223057987767879</v>
      </c>
      <c r="M17" s="103">
        <f ca="1">OFFSET(Runs2!$B3,0,1*'Scenarios (2)'!AF$1)</f>
        <v>4.2246233185876898</v>
      </c>
      <c r="N17" s="104">
        <f ca="1">OFFSET(Runs2!$B4,0,1*'Scenarios (2)'!AF$1)</f>
        <v>9695</v>
      </c>
      <c r="O17" s="104">
        <f ca="1">OFFSET(Runs2!$B5,0,1*'Scenarios (2)'!AF$1)</f>
        <v>2646</v>
      </c>
      <c r="P17" s="105">
        <f t="shared" ca="1" si="0"/>
        <v>0.27292418772563176</v>
      </c>
      <c r="Q17" s="104">
        <f ca="1">OFFSET(Runs2!$B6,0,1*'Scenarios (2)'!AF$1)</f>
        <v>1045</v>
      </c>
      <c r="R17" s="104">
        <f ca="1">OFFSET(Runs2!$B7,0,1*'Scenarios (2)'!AF$1)</f>
        <v>782</v>
      </c>
      <c r="S17" s="104">
        <f ca="1">OFFSET(Runs2!$B8,0,1*'Scenarios (2)'!AF$1)</f>
        <v>816</v>
      </c>
      <c r="T17" s="104">
        <f ca="1">OFFSET(Runs2!$B9,0,1*'Scenarios (2)'!AF$1)</f>
        <v>78</v>
      </c>
      <c r="U17" s="105">
        <f ca="1">OFFSET(Runs2!$B10,0,1*'Scenarios (2)'!AF$1)/$N17</f>
        <v>0.56162970603403817</v>
      </c>
      <c r="V17" s="105">
        <f ca="1">OFFSET(Runs2!$B11,0,1*'Scenarios (2)'!AF$1)/$N17</f>
        <v>0</v>
      </c>
      <c r="W17" s="151">
        <f ca="1">OFFSET(Runs2!$B12,0,1*'Scenarios (2)'!AF$1)/$N17</f>
        <v>2.6817947395564724E-3</v>
      </c>
      <c r="X17" s="104">
        <f ca="1">OFFSET(Runs2!$B13,0,1*'Scenarios (2)'!AF$1)</f>
        <v>411</v>
      </c>
      <c r="Y17" s="151">
        <f ca="1">OFFSET(Runs2!$B14,0,1*'Scenarios (2)'!AF$1)</f>
        <v>0.27627662435745637</v>
      </c>
      <c r="Z17" s="105">
        <f ca="1">OFFSET(Runs2!$B15,0,1*'Scenarios (2)'!AF$1)</f>
        <v>0.68634731932443949</v>
      </c>
      <c r="AA17" s="105">
        <f ca="1">OFFSET(Runs2!$B16,0,1*'Scenarios (2)'!AF$1)</f>
        <v>0.63083379330969047</v>
      </c>
      <c r="AB17" s="105">
        <f ca="1">OFFSET(Runs2!$B17,0,1*'Scenarios (2)'!AF$1)</f>
        <v>0.36990346134005858</v>
      </c>
      <c r="AC17" s="99">
        <f ca="1">OFFSET(Runs2!$B18,0,1*'Scenarios (2)'!AF$1)</f>
        <v>1.7176117566434621</v>
      </c>
      <c r="AD17" s="103">
        <f ca="1">OFFSET(Runs2!$B19,0,1*'Scenarios (2)'!AF$1)</f>
        <v>2.3329712197613128</v>
      </c>
    </row>
    <row r="18" spans="1:30" x14ac:dyDescent="0.3">
      <c r="A18" s="84">
        <v>15</v>
      </c>
      <c r="B18" s="84">
        <v>14</v>
      </c>
      <c r="C18" s="86" t="s">
        <v>23</v>
      </c>
      <c r="D18" s="85">
        <v>18</v>
      </c>
      <c r="E18" s="85">
        <v>18</v>
      </c>
      <c r="F18" s="85">
        <v>525</v>
      </c>
      <c r="G18" s="85" t="s">
        <v>104</v>
      </c>
      <c r="H18" s="95" t="s">
        <v>117</v>
      </c>
      <c r="I18" s="85" t="s">
        <v>69</v>
      </c>
      <c r="J18" s="85" t="s">
        <v>69</v>
      </c>
      <c r="K18" s="93">
        <v>0</v>
      </c>
      <c r="L18" s="99">
        <f ca="1">OFFSET(Runs2!$B2,0,1*'Scenarios (2)'!AH$1)</f>
        <v>12.85447259591785</v>
      </c>
      <c r="M18" s="103">
        <f ca="1">OFFSET(Runs2!$B3,0,1*'Scenarios (2)'!AH$1)</f>
        <v>5.3088902359668486</v>
      </c>
      <c r="N18" s="104">
        <f ca="1">OFFSET(Runs2!$B4,0,1*'Scenarios (2)'!AH$1)</f>
        <v>12335</v>
      </c>
      <c r="O18" s="104">
        <f ca="1">OFFSET(Runs2!$B5,0,1*'Scenarios (2)'!AH$1)</f>
        <v>2383</v>
      </c>
      <c r="P18" s="105">
        <f t="shared" ca="1" si="0"/>
        <v>0.19319010944466963</v>
      </c>
      <c r="Q18" s="104">
        <f ca="1">OFFSET(Runs2!$B6,0,1*'Scenarios (2)'!AH$1)</f>
        <v>948</v>
      </c>
      <c r="R18" s="104">
        <f ca="1">OFFSET(Runs2!$B7,0,1*'Scenarios (2)'!AH$1)</f>
        <v>704</v>
      </c>
      <c r="S18" s="104">
        <f ca="1">OFFSET(Runs2!$B8,0,1*'Scenarios (2)'!AH$1)</f>
        <v>731</v>
      </c>
      <c r="T18" s="104">
        <f ca="1">OFFSET(Runs2!$B9,0,1*'Scenarios (2)'!AH$1)</f>
        <v>1069</v>
      </c>
      <c r="U18" s="105">
        <f ca="1">OFFSET(Runs2!$B10,0,1*'Scenarios (2)'!AH$1)/$N18</f>
        <v>0.60364815565464125</v>
      </c>
      <c r="V18" s="105">
        <f ca="1">OFFSET(Runs2!$B11,0,1*'Scenarios (2)'!AH$1)/$N18</f>
        <v>0</v>
      </c>
      <c r="W18" s="151">
        <f ca="1">OFFSET(Runs2!$B12,0,1*'Scenarios (2)'!AH$1)/$N18</f>
        <v>3.9400081070125659E-2</v>
      </c>
      <c r="X18" s="104">
        <f ca="1">OFFSET(Runs2!$B13,0,1*'Scenarios (2)'!AH$1)</f>
        <v>348</v>
      </c>
      <c r="Y18" s="151">
        <f ca="1">OFFSET(Runs2!$B14,0,1*'Scenarios (2)'!AH$1)</f>
        <v>0.59384005429551634</v>
      </c>
      <c r="Z18" s="105">
        <f ca="1">OFFSET(Runs2!$B15,0,1*'Scenarios (2)'!AH$1)</f>
        <v>0.64508797815748642</v>
      </c>
      <c r="AA18" s="105">
        <f ca="1">OFFSET(Runs2!$B16,0,1*'Scenarios (2)'!AH$1)</f>
        <v>0.57313470836091907</v>
      </c>
      <c r="AB18" s="105">
        <f ca="1">OFFSET(Runs2!$B17,0,1*'Scenarios (2)'!AH$1)</f>
        <v>0.33462514999747944</v>
      </c>
      <c r="AC18" s="99">
        <f ca="1">OFFSET(Runs2!$B18,0,1*'Scenarios (2)'!AH$1)</f>
        <v>2.9704855811957307</v>
      </c>
      <c r="AD18" s="103">
        <f ca="1">OFFSET(Runs2!$B19,0,1*'Scenarios (2)'!AH$1)</f>
        <v>2.3414099406187385</v>
      </c>
    </row>
    <row r="19" spans="1:30" x14ac:dyDescent="0.3">
      <c r="A19" s="84">
        <v>16</v>
      </c>
      <c r="B19" s="84">
        <v>21</v>
      </c>
      <c r="C19" s="86" t="s">
        <v>23</v>
      </c>
      <c r="D19" s="85">
        <v>11</v>
      </c>
      <c r="E19" s="85">
        <v>24</v>
      </c>
      <c r="F19" s="85">
        <v>575</v>
      </c>
      <c r="G19" s="85" t="s">
        <v>104</v>
      </c>
      <c r="H19" s="95" t="s">
        <v>117</v>
      </c>
      <c r="I19" s="95" t="s">
        <v>120</v>
      </c>
      <c r="J19" s="95" t="s">
        <v>120</v>
      </c>
      <c r="K19" s="93">
        <v>0</v>
      </c>
      <c r="L19" s="99">
        <f ca="1">OFFSET(Runs2!$B2,0,1*'Scenarios (2)'!AJ$1)</f>
        <v>12.77458987376558</v>
      </c>
      <c r="M19" s="103">
        <f ca="1">OFFSET(Runs2!$B3,0,1*'Scenarios (2)'!AJ$1)</f>
        <v>4.117175999559767</v>
      </c>
      <c r="N19" s="104">
        <f ca="1">OFFSET(Runs2!$B4,0,1*'Scenarios (2)'!AJ$1)</f>
        <v>12335</v>
      </c>
      <c r="O19" s="104">
        <f ca="1">OFFSET(Runs2!$B5,0,1*'Scenarios (2)'!AJ$1)</f>
        <v>2700</v>
      </c>
      <c r="P19" s="105">
        <f t="shared" ca="1" si="0"/>
        <v>0.21888933927847587</v>
      </c>
      <c r="Q19" s="104">
        <f ca="1">OFFSET(Runs2!$B6,0,1*'Scenarios (2)'!AJ$1)</f>
        <v>1091</v>
      </c>
      <c r="R19" s="104">
        <f ca="1">OFFSET(Runs2!$B7,0,1*'Scenarios (2)'!AJ$1)</f>
        <v>791</v>
      </c>
      <c r="S19" s="104">
        <f ca="1">OFFSET(Runs2!$B8,0,1*'Scenarios (2)'!AJ$1)</f>
        <v>816</v>
      </c>
      <c r="T19" s="104">
        <f ca="1">OFFSET(Runs2!$B9,0,1*'Scenarios (2)'!AJ$1)</f>
        <v>52</v>
      </c>
      <c r="U19" s="105">
        <f ca="1">OFFSET(Runs2!$B10,0,1*'Scenarios (2)'!AJ$1)/$N19</f>
        <v>0.60364815565464125</v>
      </c>
      <c r="V19" s="105">
        <f ca="1">OFFSET(Runs2!$B11,0,1*'Scenarios (2)'!AJ$1)/$N19</f>
        <v>0</v>
      </c>
      <c r="W19" s="151">
        <f ca="1">OFFSET(Runs2!$B12,0,1*'Scenarios (2)'!AJ$1)/$N19</f>
        <v>1.3700851236319417E-2</v>
      </c>
      <c r="X19" s="104">
        <f ca="1">OFFSET(Runs2!$B13,0,1*'Scenarios (2)'!AJ$1)</f>
        <v>349</v>
      </c>
      <c r="Y19" s="151">
        <f ca="1">OFFSET(Runs2!$B14,0,1*'Scenarios (2)'!AJ$1)</f>
        <v>0.28875723013286531</v>
      </c>
      <c r="Z19" s="105">
        <f ca="1">OFFSET(Runs2!$B15,0,1*'Scenarios (2)'!AJ$1)</f>
        <v>0.70666721083330764</v>
      </c>
      <c r="AA19" s="105">
        <f ca="1">OFFSET(Runs2!$B16,0,1*'Scenarios (2)'!AJ$1)</f>
        <v>0.64551599315356811</v>
      </c>
      <c r="AB19" s="105">
        <f ca="1">OFFSET(Runs2!$B17,0,1*'Scenarios (2)'!AJ$1)</f>
        <v>0.378153216744817</v>
      </c>
      <c r="AC19" s="99">
        <f ca="1">OFFSET(Runs2!$B18,0,1*'Scenarios (2)'!AJ$1)</f>
        <v>1.5831723567123606</v>
      </c>
      <c r="AD19" s="103">
        <f ca="1">OFFSET(Runs2!$B19,0,1*'Scenarios (2)'!AJ$1)</f>
        <v>2.3582542932821937</v>
      </c>
    </row>
    <row r="20" spans="1:30" x14ac:dyDescent="0.3">
      <c r="A20" s="84">
        <v>17</v>
      </c>
      <c r="B20" s="84">
        <v>6</v>
      </c>
      <c r="C20" s="86" t="s">
        <v>23</v>
      </c>
      <c r="D20" s="85">
        <v>15</v>
      </c>
      <c r="E20" s="85">
        <v>24</v>
      </c>
      <c r="F20" s="85">
        <v>550</v>
      </c>
      <c r="G20" s="85" t="s">
        <v>104</v>
      </c>
      <c r="H20" s="95" t="s">
        <v>118</v>
      </c>
      <c r="I20" s="85" t="s">
        <v>69</v>
      </c>
      <c r="J20" s="95" t="s">
        <v>120</v>
      </c>
      <c r="K20" s="93">
        <v>7</v>
      </c>
      <c r="L20" s="99">
        <f ca="1">OFFSET(Runs2!$B2,0,1*'Scenarios (2)'!AL$1)</f>
        <v>11.836813712171539</v>
      </c>
      <c r="M20" s="103">
        <f ca="1">OFFSET(Runs2!$B3,0,1*'Scenarios (2)'!AL$1)</f>
        <v>3.7694440512001157</v>
      </c>
      <c r="N20" s="104">
        <f ca="1">OFFSET(Runs2!$B4,0,1*'Scenarios (2)'!AL$1)</f>
        <v>10877</v>
      </c>
      <c r="O20" s="104">
        <f ca="1">OFFSET(Runs2!$B5,0,1*'Scenarios (2)'!AL$1)</f>
        <v>2404</v>
      </c>
      <c r="P20" s="105">
        <f t="shared" ca="1" si="0"/>
        <v>0.22101682449204743</v>
      </c>
      <c r="Q20" s="104">
        <f ca="1">OFFSET(Runs2!$B6,0,1*'Scenarios (2)'!AL$1)</f>
        <v>1001</v>
      </c>
      <c r="R20" s="104">
        <f ca="1">OFFSET(Runs2!$B7,0,1*'Scenarios (2)'!AL$1)</f>
        <v>689</v>
      </c>
      <c r="S20" s="104">
        <f ca="1">OFFSET(Runs2!$B8,0,1*'Scenarios (2)'!AL$1)</f>
        <v>714</v>
      </c>
      <c r="T20" s="104">
        <f ca="1">OFFSET(Runs2!$B9,0,1*'Scenarios (2)'!AL$1)</f>
        <v>9</v>
      </c>
      <c r="U20" s="105">
        <f ca="1">OFFSET(Runs2!$B10,0,1*'Scenarios (2)'!AL$1)/$N20</f>
        <v>0.57672152247862463</v>
      </c>
      <c r="V20" s="105">
        <f ca="1">OFFSET(Runs2!$B11,0,1*'Scenarios (2)'!AL$1)/$N20</f>
        <v>0</v>
      </c>
      <c r="W20" s="151">
        <f ca="1">OFFSET(Runs2!$B12,0,1*'Scenarios (2)'!AL$1)/$N20</f>
        <v>3.8981336765652297E-2</v>
      </c>
      <c r="X20" s="104">
        <f ca="1">OFFSET(Runs2!$B13,0,1*'Scenarios (2)'!AL$1)</f>
        <v>256</v>
      </c>
      <c r="Y20" s="151">
        <f ca="1">OFFSET(Runs2!$B14,0,1*'Scenarios (2)'!AL$1)</f>
        <v>0.43753848296461978</v>
      </c>
      <c r="Z20" s="105">
        <f ca="1">OFFSET(Runs2!$B15,0,1*'Scenarios (2)'!AL$1)</f>
        <v>0.67295421069544781</v>
      </c>
      <c r="AA20" s="105">
        <f ca="1">OFFSET(Runs2!$B16,0,1*'Scenarios (2)'!AL$1)</f>
        <v>0.61436195244414549</v>
      </c>
      <c r="AB20" s="105">
        <f ca="1">OFFSET(Runs2!$B17,0,1*'Scenarios (2)'!AL$1)</f>
        <v>0.33921568142648761</v>
      </c>
      <c r="AC20" s="99">
        <f ca="1">OFFSET(Runs2!$B18,0,1*'Scenarios (2)'!AL$1)</f>
        <v>1.1981735258001336</v>
      </c>
      <c r="AD20" s="103">
        <f ca="1">OFFSET(Runs2!$B19,0,1*'Scenarios (2)'!AL$1)</f>
        <v>2.3861878922020927</v>
      </c>
    </row>
    <row r="21" spans="1:30" x14ac:dyDescent="0.3">
      <c r="A21" s="84">
        <v>18</v>
      </c>
      <c r="B21" s="84">
        <v>16</v>
      </c>
      <c r="C21" s="86" t="s">
        <v>23</v>
      </c>
      <c r="D21" s="85">
        <v>11</v>
      </c>
      <c r="E21" s="85">
        <v>18</v>
      </c>
      <c r="F21" s="85">
        <v>575</v>
      </c>
      <c r="G21" s="85" t="s">
        <v>104</v>
      </c>
      <c r="H21" s="95" t="s">
        <v>118</v>
      </c>
      <c r="I21" s="95" t="s">
        <v>119</v>
      </c>
      <c r="J21" s="85" t="s">
        <v>69</v>
      </c>
      <c r="K21" s="93">
        <v>7</v>
      </c>
      <c r="L21" s="99">
        <f ca="1">OFFSET(Runs2!$B2,0,1*'Scenarios (2)'!AN$1)</f>
        <v>12.180520834058409</v>
      </c>
      <c r="M21" s="103">
        <f ca="1">OFFSET(Runs2!$B3,0,1*'Scenarios (2)'!AN$1)</f>
        <v>3.4480339798955408</v>
      </c>
      <c r="N21" s="104">
        <f ca="1">OFFSET(Runs2!$B4,0,1*'Scenarios (2)'!AN$1)</f>
        <v>10877</v>
      </c>
      <c r="O21" s="104">
        <f ca="1">OFFSET(Runs2!$B5,0,1*'Scenarios (2)'!AN$1)</f>
        <v>1479</v>
      </c>
      <c r="P21" s="105">
        <f t="shared" ca="1" si="0"/>
        <v>0.13597499310471636</v>
      </c>
      <c r="Q21" s="104">
        <f ca="1">OFFSET(Runs2!$B6,0,1*'Scenarios (2)'!AN$1)</f>
        <v>639</v>
      </c>
      <c r="R21" s="104">
        <f ca="1">OFFSET(Runs2!$B7,0,1*'Scenarios (2)'!AN$1)</f>
        <v>406</v>
      </c>
      <c r="S21" s="104">
        <f ca="1">OFFSET(Runs2!$B8,0,1*'Scenarios (2)'!AN$1)</f>
        <v>434</v>
      </c>
      <c r="T21" s="104">
        <f ca="1">OFFSET(Runs2!$B9,0,1*'Scenarios (2)'!AN$1)</f>
        <v>0</v>
      </c>
      <c r="U21" s="105">
        <f ca="1">OFFSET(Runs2!$B10,0,1*'Scenarios (2)'!AN$1)/$N21</f>
        <v>0.57672152247862463</v>
      </c>
      <c r="V21" s="105">
        <f ca="1">OFFSET(Runs2!$B11,0,1*'Scenarios (2)'!AN$1)/$N21</f>
        <v>0</v>
      </c>
      <c r="W21" s="151">
        <f ca="1">OFFSET(Runs2!$B12,0,1*'Scenarios (2)'!AN$1)/$N21</f>
        <v>0.12402316815298337</v>
      </c>
      <c r="X21" s="104">
        <f ca="1">OFFSET(Runs2!$B13,0,1*'Scenarios (2)'!AN$1)</f>
        <v>95</v>
      </c>
      <c r="Y21" s="151">
        <f ca="1">OFFSET(Runs2!$B14,0,1*'Scenarios (2)'!AN$1)</f>
        <v>0.57561808712705742</v>
      </c>
      <c r="Z21" s="105">
        <f ca="1">OFFSET(Runs2!$B15,0,1*'Scenarios (2)'!AN$1)</f>
        <v>0.52417578712381452</v>
      </c>
      <c r="AA21" s="105">
        <f ca="1">OFFSET(Runs2!$B16,0,1*'Scenarios (2)'!AN$1)</f>
        <v>0.44831742860285234</v>
      </c>
      <c r="AB21" s="105">
        <f ca="1">OFFSET(Runs2!$B17,0,1*'Scenarios (2)'!AN$1)</f>
        <v>0.21632349751414418</v>
      </c>
      <c r="AC21" s="99">
        <f ca="1">OFFSET(Runs2!$B18,0,1*'Scenarios (2)'!AN$1)</f>
        <v>0.95788589656118373</v>
      </c>
      <c r="AD21" s="103">
        <f ca="1">OFFSET(Runs2!$B19,0,1*'Scenarios (2)'!AN$1)</f>
        <v>2.4223374526123198</v>
      </c>
    </row>
    <row r="22" spans="1:30" x14ac:dyDescent="0.3">
      <c r="A22" s="84">
        <v>19</v>
      </c>
      <c r="B22" s="84">
        <v>3</v>
      </c>
      <c r="C22" s="86" t="s">
        <v>2</v>
      </c>
      <c r="D22" s="85">
        <v>15</v>
      </c>
      <c r="E22" s="85">
        <v>18</v>
      </c>
      <c r="F22" s="85">
        <v>575</v>
      </c>
      <c r="G22" s="85" t="s">
        <v>105</v>
      </c>
      <c r="H22" s="85" t="s">
        <v>69</v>
      </c>
      <c r="I22" s="95" t="s">
        <v>120</v>
      </c>
      <c r="J22" s="95" t="s">
        <v>120</v>
      </c>
      <c r="K22" s="93">
        <v>0</v>
      </c>
      <c r="L22" s="99">
        <f ca="1">OFFSET(Runs2!$B2,0,1*'Scenarios (2)'!AP$1)</f>
        <v>10.803013473481323</v>
      </c>
      <c r="M22" s="103">
        <f ca="1">OFFSET(Runs2!$B3,0,1*'Scenarios (2)'!AP$1)</f>
        <v>3.8676489027964913</v>
      </c>
      <c r="N22" s="104">
        <f ca="1">OFFSET(Runs2!$B4,0,1*'Scenarios (2)'!AP$1)</f>
        <v>9695</v>
      </c>
      <c r="O22" s="104">
        <f ca="1">OFFSET(Runs2!$B5,0,1*'Scenarios (2)'!AP$1)</f>
        <v>2249</v>
      </c>
      <c r="P22" s="105">
        <f t="shared" ca="1" si="0"/>
        <v>0.23197524497163485</v>
      </c>
      <c r="Q22" s="104">
        <f ca="1">OFFSET(Runs2!$B6,0,1*'Scenarios (2)'!AP$1)</f>
        <v>994</v>
      </c>
      <c r="R22" s="104">
        <f ca="1">OFFSET(Runs2!$B7,0,1*'Scenarios (2)'!AP$1)</f>
        <v>611</v>
      </c>
      <c r="S22" s="104">
        <f ca="1">OFFSET(Runs2!$B8,0,1*'Scenarios (2)'!AP$1)</f>
        <v>644</v>
      </c>
      <c r="T22" s="104">
        <f ca="1">OFFSET(Runs2!$B9,0,1*'Scenarios (2)'!AP$1)</f>
        <v>92</v>
      </c>
      <c r="U22" s="105">
        <f ca="1">OFFSET(Runs2!$B10,0,1*'Scenarios (2)'!AP$1)/$N22</f>
        <v>0.46869520371325424</v>
      </c>
      <c r="V22" s="105">
        <f ca="1">OFFSET(Runs2!$B11,0,1*'Scenarios (2)'!AP$1)/$N22</f>
        <v>0.1365652398143373</v>
      </c>
      <c r="W22" s="151">
        <f ca="1">OFFSET(Runs2!$B12,0,1*'Scenarios (2)'!AP$1)/$N22</f>
        <v>0</v>
      </c>
      <c r="X22" s="104">
        <f ca="1">OFFSET(Runs2!$B13,0,1*'Scenarios (2)'!AP$1)</f>
        <v>123</v>
      </c>
      <c r="Y22" s="151">
        <f ca="1">OFFSET(Runs2!$B14,0,1*'Scenarios (2)'!AP$1)</f>
        <v>0.24192320228602471</v>
      </c>
      <c r="Z22" s="105">
        <f ca="1">OFFSET(Runs2!$B15,0,1*'Scenarios (2)'!AP$1)</f>
        <v>0.55945858840628482</v>
      </c>
      <c r="AA22" s="105">
        <f ca="1">OFFSET(Runs2!$B16,0,1*'Scenarios (2)'!AP$1)</f>
        <v>0.49654241724024606</v>
      </c>
      <c r="AB22" s="105">
        <f ca="1">OFFSET(Runs2!$B17,0,1*'Scenarios (2)'!AP$1)</f>
        <v>0.25604712577724409</v>
      </c>
      <c r="AC22" s="99">
        <f ca="1">OFFSET(Runs2!$B18,0,1*'Scenarios (2)'!AP$1)</f>
        <v>1.2475948492010682</v>
      </c>
      <c r="AD22" s="103">
        <f ca="1">OFFSET(Runs2!$B19,0,1*'Scenarios (2)'!AP$1)</f>
        <v>2.4248761922613458</v>
      </c>
    </row>
    <row r="23" spans="1:30" x14ac:dyDescent="0.3">
      <c r="A23" s="84">
        <v>20</v>
      </c>
      <c r="B23" s="84">
        <v>24</v>
      </c>
      <c r="C23" s="86" t="s">
        <v>2</v>
      </c>
      <c r="D23" s="85">
        <v>18</v>
      </c>
      <c r="E23" s="85">
        <v>24</v>
      </c>
      <c r="F23" s="85">
        <v>575</v>
      </c>
      <c r="G23" s="85" t="s">
        <v>105</v>
      </c>
      <c r="H23" s="85" t="s">
        <v>69</v>
      </c>
      <c r="I23" s="95" t="s">
        <v>119</v>
      </c>
      <c r="J23" s="85" t="s">
        <v>69</v>
      </c>
      <c r="K23" s="93">
        <v>7</v>
      </c>
      <c r="L23" s="99">
        <f ca="1">OFFSET(Runs2!$B2,0,1*'Scenarios (2)'!AR$1)</f>
        <v>10.80337644492616</v>
      </c>
      <c r="M23" s="103">
        <f ca="1">OFFSET(Runs2!$B3,0,1*'Scenarios (2)'!AR$1)</f>
        <v>3.6918738561831215</v>
      </c>
      <c r="N23" s="104">
        <f ca="1">OFFSET(Runs2!$B4,0,1*'Scenarios (2)'!AR$1)</f>
        <v>9695</v>
      </c>
      <c r="O23" s="104">
        <f ca="1">OFFSET(Runs2!$B5,0,1*'Scenarios (2)'!AR$1)</f>
        <v>2246</v>
      </c>
      <c r="P23" s="105">
        <f t="shared" ca="1" si="0"/>
        <v>0.23166580711707066</v>
      </c>
      <c r="Q23" s="104">
        <f ca="1">OFFSET(Runs2!$B6,0,1*'Scenarios (2)'!AR$1)</f>
        <v>996</v>
      </c>
      <c r="R23" s="104">
        <f ca="1">OFFSET(Runs2!$B7,0,1*'Scenarios (2)'!AR$1)</f>
        <v>610</v>
      </c>
      <c r="S23" s="104">
        <f ca="1">OFFSET(Runs2!$B8,0,1*'Scenarios (2)'!AR$1)</f>
        <v>640</v>
      </c>
      <c r="T23" s="104">
        <f ca="1">OFFSET(Runs2!$B9,0,1*'Scenarios (2)'!AR$1)</f>
        <v>9</v>
      </c>
      <c r="U23" s="105">
        <f ca="1">OFFSET(Runs2!$B10,0,1*'Scenarios (2)'!AR$1)/$N23</f>
        <v>0.46869520371325424</v>
      </c>
      <c r="V23" s="105">
        <f ca="1">OFFSET(Runs2!$B11,0,1*'Scenarios (2)'!AR$1)/$N23</f>
        <v>0.1365652398143373</v>
      </c>
      <c r="W23" s="151">
        <f ca="1">OFFSET(Runs2!$B12,0,1*'Scenarios (2)'!AR$1)/$N23</f>
        <v>3.0943785456420838E-4</v>
      </c>
      <c r="X23" s="104">
        <f ca="1">OFFSET(Runs2!$B13,0,1*'Scenarios (2)'!AR$1)</f>
        <v>108</v>
      </c>
      <c r="Y23" s="151">
        <f ca="1">OFFSET(Runs2!$B14,0,1*'Scenarios (2)'!AR$1)</f>
        <v>0.40091857944838993</v>
      </c>
      <c r="Z23" s="105">
        <f ca="1">OFFSET(Runs2!$B15,0,1*'Scenarios (2)'!AR$1)</f>
        <v>0.55778548874821898</v>
      </c>
      <c r="AA23" s="105">
        <f ca="1">OFFSET(Runs2!$B16,0,1*'Scenarios (2)'!AR$1)</f>
        <v>0.49607675346625291</v>
      </c>
      <c r="AB23" s="105">
        <f ca="1">OFFSET(Runs2!$B17,0,1*'Scenarios (2)'!AR$1)</f>
        <v>0.25585633092271093</v>
      </c>
      <c r="AC23" s="99">
        <f ca="1">OFFSET(Runs2!$B18,0,1*'Scenarios (2)'!AR$1)</f>
        <v>1.0542084417464834</v>
      </c>
      <c r="AD23" s="103">
        <f ca="1">OFFSET(Runs2!$B19,0,1*'Scenarios (2)'!AR$1)</f>
        <v>2.4306701802468891</v>
      </c>
    </row>
    <row r="24" spans="1:30" x14ac:dyDescent="0.3">
      <c r="A24" s="84">
        <v>21</v>
      </c>
      <c r="B24" s="84">
        <v>23</v>
      </c>
      <c r="C24" s="86" t="s">
        <v>2</v>
      </c>
      <c r="D24" s="85">
        <v>18</v>
      </c>
      <c r="E24" s="85">
        <v>18</v>
      </c>
      <c r="F24" s="85">
        <v>550</v>
      </c>
      <c r="G24" s="85" t="s">
        <v>105</v>
      </c>
      <c r="H24" s="95" t="s">
        <v>117</v>
      </c>
      <c r="I24" s="85" t="s">
        <v>69</v>
      </c>
      <c r="J24" s="95" t="s">
        <v>120</v>
      </c>
      <c r="K24" s="93">
        <v>7</v>
      </c>
      <c r="L24" s="99">
        <f ca="1">OFFSET(Runs2!$B2,0,1*'Scenarios (2)'!AT$1)</f>
        <v>12.842779146742158</v>
      </c>
      <c r="M24" s="103">
        <f ca="1">OFFSET(Runs2!$B3,0,1*'Scenarios (2)'!AT$1)</f>
        <v>3.9116593589905668</v>
      </c>
      <c r="N24" s="104">
        <f ca="1">OFFSET(Runs2!$B4,0,1*'Scenarios (2)'!AT$1)</f>
        <v>12335</v>
      </c>
      <c r="O24" s="104">
        <f ca="1">OFFSET(Runs2!$B5,0,1*'Scenarios (2)'!AT$1)</f>
        <v>2402</v>
      </c>
      <c r="P24" s="105">
        <f t="shared" ca="1" si="0"/>
        <v>0.19473044183218485</v>
      </c>
      <c r="Q24" s="104">
        <f ca="1">OFFSET(Runs2!$B6,0,1*'Scenarios (2)'!AT$1)</f>
        <v>1056</v>
      </c>
      <c r="R24" s="104">
        <f ca="1">OFFSET(Runs2!$B7,0,1*'Scenarios (2)'!AT$1)</f>
        <v>648</v>
      </c>
      <c r="S24" s="104">
        <f ca="1">OFFSET(Runs2!$B8,0,1*'Scenarios (2)'!AT$1)</f>
        <v>698</v>
      </c>
      <c r="T24" s="104">
        <f ca="1">OFFSET(Runs2!$B9,0,1*'Scenarios (2)'!AT$1)</f>
        <v>134</v>
      </c>
      <c r="U24" s="105">
        <f ca="1">OFFSET(Runs2!$B10,0,1*'Scenarios (2)'!AT$1)/$N24</f>
        <v>0.52517227401702471</v>
      </c>
      <c r="V24" s="105">
        <f ca="1">OFFSET(Runs2!$B11,0,1*'Scenarios (2)'!AT$1)/$N24</f>
        <v>0.11471422780705311</v>
      </c>
      <c r="W24" s="151">
        <f ca="1">OFFSET(Runs2!$B12,0,1*'Scenarios (2)'!AT$1)/$N24</f>
        <v>1.6214025131738954E-3</v>
      </c>
      <c r="X24" s="104">
        <f ca="1">OFFSET(Runs2!$B13,0,1*'Scenarios (2)'!AT$1)</f>
        <v>123</v>
      </c>
      <c r="Y24" s="151">
        <f ca="1">OFFSET(Runs2!$B14,0,1*'Scenarios (2)'!AT$1)</f>
        <v>0.45216519144563994</v>
      </c>
      <c r="Z24" s="105">
        <f ca="1">OFFSET(Runs2!$B15,0,1*'Scenarios (2)'!AT$1)</f>
        <v>0.58709808654086881</v>
      </c>
      <c r="AA24" s="105">
        <f ca="1">OFFSET(Runs2!$B16,0,1*'Scenarios (2)'!AT$1)</f>
        <v>0.52217911490588453</v>
      </c>
      <c r="AB24" s="105">
        <f ca="1">OFFSET(Runs2!$B17,0,1*'Scenarios (2)'!AT$1)</f>
        <v>0.27277673852319517</v>
      </c>
      <c r="AC24" s="99">
        <f ca="1">OFFSET(Runs2!$B18,0,1*'Scenarios (2)'!AT$1)</f>
        <v>1.3126802010550056</v>
      </c>
      <c r="AD24" s="103">
        <f ca="1">OFFSET(Runs2!$B19,0,1*'Scenarios (2)'!AT$1)</f>
        <v>2.4237233201561073</v>
      </c>
    </row>
    <row r="25" spans="1:30" x14ac:dyDescent="0.3">
      <c r="A25" s="84">
        <v>22</v>
      </c>
      <c r="B25" s="84">
        <v>11</v>
      </c>
      <c r="C25" s="86" t="s">
        <v>2</v>
      </c>
      <c r="D25" s="85">
        <v>11</v>
      </c>
      <c r="E25" s="85">
        <v>24</v>
      </c>
      <c r="F25" s="85">
        <v>550</v>
      </c>
      <c r="G25" s="85" t="s">
        <v>105</v>
      </c>
      <c r="H25" s="95" t="s">
        <v>117</v>
      </c>
      <c r="I25" s="95" t="s">
        <v>120</v>
      </c>
      <c r="J25" s="85" t="s">
        <v>69</v>
      </c>
      <c r="K25" s="93" t="s">
        <v>69</v>
      </c>
      <c r="L25" s="99">
        <f ca="1">OFFSET(Runs2!$B2,0,1*'Scenarios (2)'!AV$1)</f>
        <v>12.973297086530039</v>
      </c>
      <c r="M25" s="103">
        <f ca="1">OFFSET(Runs2!$B3,0,1*'Scenarios (2)'!AV$1)</f>
        <v>3.7402243938640463</v>
      </c>
      <c r="N25" s="104">
        <f ca="1">OFFSET(Runs2!$B4,0,1*'Scenarios (2)'!AV$1)</f>
        <v>12335</v>
      </c>
      <c r="O25" s="104">
        <f ca="1">OFFSET(Runs2!$B5,0,1*'Scenarios (2)'!AV$1)</f>
        <v>2306</v>
      </c>
      <c r="P25" s="105">
        <f t="shared" ca="1" si="0"/>
        <v>0.18694770976895014</v>
      </c>
      <c r="Q25" s="104">
        <f ca="1">OFFSET(Runs2!$B6,0,1*'Scenarios (2)'!AV$1)</f>
        <v>1020</v>
      </c>
      <c r="R25" s="104">
        <f ca="1">OFFSET(Runs2!$B7,0,1*'Scenarios (2)'!AV$1)</f>
        <v>620</v>
      </c>
      <c r="S25" s="104">
        <f ca="1">OFFSET(Runs2!$B8,0,1*'Scenarios (2)'!AV$1)</f>
        <v>666</v>
      </c>
      <c r="T25" s="104">
        <f ca="1">OFFSET(Runs2!$B9,0,1*'Scenarios (2)'!AV$1)</f>
        <v>58</v>
      </c>
      <c r="U25" s="105">
        <f ca="1">OFFSET(Runs2!$B10,0,1*'Scenarios (2)'!AV$1)/$N25</f>
        <v>0.52517227401702471</v>
      </c>
      <c r="V25" s="105">
        <f ca="1">OFFSET(Runs2!$B11,0,1*'Scenarios (2)'!AV$1)/$N25</f>
        <v>0.11471422780705311</v>
      </c>
      <c r="W25" s="151">
        <f ca="1">OFFSET(Runs2!$B12,0,1*'Scenarios (2)'!AV$1)/$N25</f>
        <v>9.4041345764085942E-3</v>
      </c>
      <c r="X25" s="104">
        <f ca="1">OFFSET(Runs2!$B13,0,1*'Scenarios (2)'!AV$1)</f>
        <v>118</v>
      </c>
      <c r="Y25" s="151">
        <f ca="1">OFFSET(Runs2!$B14,0,1*'Scenarios (2)'!AV$1)</f>
        <v>0.44116038201472035</v>
      </c>
      <c r="Z25" s="105">
        <f ca="1">OFFSET(Runs2!$B15,0,1*'Scenarios (2)'!AV$1)</f>
        <v>0.57220832570564262</v>
      </c>
      <c r="AA25" s="105">
        <f ca="1">OFFSET(Runs2!$B16,0,1*'Scenarios (2)'!AV$1)</f>
        <v>0.50682308746365534</v>
      </c>
      <c r="AB25" s="105">
        <f ca="1">OFFSET(Runs2!$B17,0,1*'Scenarios (2)'!AV$1)</f>
        <v>0.2622658496504488</v>
      </c>
      <c r="AC25" s="99">
        <f ca="1">OFFSET(Runs2!$B18,0,1*'Scenarios (2)'!AV$1)</f>
        <v>1.1252472159378231</v>
      </c>
      <c r="AD25" s="103">
        <f ca="1">OFFSET(Runs2!$B19,0,1*'Scenarios (2)'!AV$1)</f>
        <v>2.4171550792918173</v>
      </c>
    </row>
    <row r="26" spans="1:30" x14ac:dyDescent="0.3">
      <c r="A26" s="84">
        <v>23</v>
      </c>
      <c r="B26" s="84">
        <v>22</v>
      </c>
      <c r="C26" s="86" t="s">
        <v>2</v>
      </c>
      <c r="D26" s="85">
        <v>15</v>
      </c>
      <c r="E26" s="85">
        <v>24</v>
      </c>
      <c r="F26" s="85">
        <v>525</v>
      </c>
      <c r="G26" s="85" t="s">
        <v>105</v>
      </c>
      <c r="H26" s="95" t="s">
        <v>118</v>
      </c>
      <c r="I26" s="85" t="s">
        <v>69</v>
      </c>
      <c r="J26" s="85" t="s">
        <v>69</v>
      </c>
      <c r="K26" s="93">
        <v>0</v>
      </c>
      <c r="L26" s="99">
        <f ca="1">OFFSET(Runs2!$B2,0,1*'Scenarios (2)'!AX$1)</f>
        <v>12.000850274892082</v>
      </c>
      <c r="M26" s="103">
        <f ca="1">OFFSET(Runs2!$B3,0,1*'Scenarios (2)'!AX$1)</f>
        <v>4.2009450806316613</v>
      </c>
      <c r="N26" s="104">
        <f ca="1">OFFSET(Runs2!$B4,0,1*'Scenarios (2)'!AX$1)</f>
        <v>10877</v>
      </c>
      <c r="O26" s="104">
        <f ca="1">OFFSET(Runs2!$B5,0,1*'Scenarios (2)'!AX$1)</f>
        <v>2193</v>
      </c>
      <c r="P26" s="105">
        <f t="shared" ca="1" si="0"/>
        <v>0.20161809322423463</v>
      </c>
      <c r="Q26" s="104">
        <f ca="1">OFFSET(Runs2!$B6,0,1*'Scenarios (2)'!AX$1)</f>
        <v>970</v>
      </c>
      <c r="R26" s="104">
        <f ca="1">OFFSET(Runs2!$B7,0,1*'Scenarios (2)'!AX$1)</f>
        <v>584</v>
      </c>
      <c r="S26" s="104">
        <f ca="1">OFFSET(Runs2!$B8,0,1*'Scenarios (2)'!AX$1)</f>
        <v>639</v>
      </c>
      <c r="T26" s="104">
        <f ca="1">OFFSET(Runs2!$B9,0,1*'Scenarios (2)'!AX$1)</f>
        <v>360</v>
      </c>
      <c r="U26" s="105">
        <f ca="1">OFFSET(Runs2!$B10,0,1*'Scenarios (2)'!AX$1)/$N26</f>
        <v>0.48892157764089361</v>
      </c>
      <c r="V26" s="105">
        <f ca="1">OFFSET(Runs2!$B11,0,1*'Scenarios (2)'!AX$1)/$N26</f>
        <v>0.12843614967362324</v>
      </c>
      <c r="W26" s="151">
        <f ca="1">OFFSET(Runs2!$B12,0,1*'Scenarios (2)'!AX$1)/$N26</f>
        <v>1.7743863197572859E-2</v>
      </c>
      <c r="X26" s="104">
        <f ca="1">OFFSET(Runs2!$B13,0,1*'Scenarios (2)'!AX$1)</f>
        <v>94</v>
      </c>
      <c r="Y26" s="151">
        <f ca="1">OFFSET(Runs2!$B14,0,1*'Scenarios (2)'!AX$1)</f>
        <v>0.380661702062292</v>
      </c>
      <c r="Z26" s="105">
        <f ca="1">OFFSET(Runs2!$B15,0,1*'Scenarios (2)'!AX$1)</f>
        <v>0.54778284016056278</v>
      </c>
      <c r="AA26" s="105">
        <f ca="1">OFFSET(Runs2!$B16,0,1*'Scenarios (2)'!AX$1)</f>
        <v>0.48355822522624564</v>
      </c>
      <c r="AB26" s="105">
        <f ca="1">OFFSET(Runs2!$B17,0,1*'Scenarios (2)'!AX$1)</f>
        <v>0.25027194359181543</v>
      </c>
      <c r="AC26" s="99">
        <f ca="1">OFFSET(Runs2!$B18,0,1*'Scenarios (2)'!AX$1)</f>
        <v>1.6861373916512667</v>
      </c>
      <c r="AD26" s="103">
        <f ca="1">OFFSET(Runs2!$B19,0,1*'Scenarios (2)'!AX$1)</f>
        <v>2.4292784712743036</v>
      </c>
    </row>
    <row r="27" spans="1:30" x14ac:dyDescent="0.3">
      <c r="A27" s="84">
        <v>24</v>
      </c>
      <c r="B27" s="84">
        <v>27</v>
      </c>
      <c r="C27" s="86" t="s">
        <v>2</v>
      </c>
      <c r="D27" s="85">
        <v>11</v>
      </c>
      <c r="E27" s="85">
        <v>18</v>
      </c>
      <c r="F27" s="85">
        <v>525</v>
      </c>
      <c r="G27" s="85" t="s">
        <v>105</v>
      </c>
      <c r="H27" s="95" t="s">
        <v>118</v>
      </c>
      <c r="I27" s="95" t="s">
        <v>119</v>
      </c>
      <c r="J27" s="95" t="s">
        <v>120</v>
      </c>
      <c r="K27" s="93" t="s">
        <v>69</v>
      </c>
      <c r="L27" s="99">
        <f ca="1">OFFSET(Runs2!$B2,0,1*'Scenarios (2)'!AZ$1)</f>
        <v>11.949117289720881</v>
      </c>
      <c r="M27" s="103">
        <f ca="1">OFFSET(Runs2!$B3,0,1*'Scenarios (2)'!AZ$1)</f>
        <v>3.7182464057735234</v>
      </c>
      <c r="N27" s="104">
        <f ca="1">OFFSET(Runs2!$B4,0,1*'Scenarios (2)'!AZ$1)</f>
        <v>10877</v>
      </c>
      <c r="O27" s="104">
        <f ca="1">OFFSET(Runs2!$B5,0,1*'Scenarios (2)'!AZ$1)</f>
        <v>2272</v>
      </c>
      <c r="P27" s="105">
        <f t="shared" ca="1" si="0"/>
        <v>0.20888112531028777</v>
      </c>
      <c r="Q27" s="104">
        <f ca="1">OFFSET(Runs2!$B6,0,1*'Scenarios (2)'!AZ$1)</f>
        <v>1003</v>
      </c>
      <c r="R27" s="104">
        <f ca="1">OFFSET(Runs2!$B7,0,1*'Scenarios (2)'!AZ$1)</f>
        <v>615</v>
      </c>
      <c r="S27" s="104">
        <f ca="1">OFFSET(Runs2!$B8,0,1*'Scenarios (2)'!AZ$1)</f>
        <v>654</v>
      </c>
      <c r="T27" s="104">
        <f ca="1">OFFSET(Runs2!$B9,0,1*'Scenarios (2)'!AZ$1)</f>
        <v>61</v>
      </c>
      <c r="U27" s="105">
        <f ca="1">OFFSET(Runs2!$B10,0,1*'Scenarios (2)'!AZ$1)/$N27</f>
        <v>0.48892157764089361</v>
      </c>
      <c r="V27" s="105">
        <f ca="1">OFFSET(Runs2!$B11,0,1*'Scenarios (2)'!AZ$1)/$N27</f>
        <v>0.12843614967362324</v>
      </c>
      <c r="W27" s="151">
        <f ca="1">OFFSET(Runs2!$B12,0,1*'Scenarios (2)'!AZ$1)/$N27</f>
        <v>1.048083111151972E-2</v>
      </c>
      <c r="X27" s="104">
        <f ca="1">OFFSET(Runs2!$B13,0,1*'Scenarios (2)'!AZ$1)</f>
        <v>113</v>
      </c>
      <c r="Y27" s="151">
        <f ca="1">OFFSET(Runs2!$B14,0,1*'Scenarios (2)'!AZ$1)</f>
        <v>0.45863832489702255</v>
      </c>
      <c r="Z27" s="105">
        <f ca="1">OFFSET(Runs2!$B15,0,1*'Scenarios (2)'!AZ$1)</f>
        <v>0.56255373515318641</v>
      </c>
      <c r="AA27" s="105">
        <f ca="1">OFFSET(Runs2!$B16,0,1*'Scenarios (2)'!AZ$1)</f>
        <v>0.5060260329925268</v>
      </c>
      <c r="AB27" s="105">
        <f ca="1">OFFSET(Runs2!$B17,0,1*'Scenarios (2)'!AZ$1)</f>
        <v>0.25871436895880229</v>
      </c>
      <c r="AC27" s="99">
        <f ca="1">OFFSET(Runs2!$B18,0,1*'Scenarios (2)'!AZ$1)</f>
        <v>1.0936144614322918</v>
      </c>
      <c r="AD27" s="103">
        <f ca="1">OFFSET(Runs2!$B19,0,1*'Scenarios (2)'!AZ$1)</f>
        <v>2.420720391434215</v>
      </c>
    </row>
    <row r="28" spans="1:30" x14ac:dyDescent="0.3">
      <c r="A28" s="84">
        <v>25</v>
      </c>
      <c r="B28" s="84">
        <v>18</v>
      </c>
      <c r="C28" s="86" t="s">
        <v>23</v>
      </c>
      <c r="D28" s="85">
        <v>11</v>
      </c>
      <c r="E28" s="85">
        <v>12</v>
      </c>
      <c r="F28" s="85">
        <v>575</v>
      </c>
      <c r="G28" s="85" t="s">
        <v>105</v>
      </c>
      <c r="H28" s="85" t="s">
        <v>69</v>
      </c>
      <c r="I28" s="85" t="s">
        <v>69</v>
      </c>
      <c r="J28" s="95" t="s">
        <v>119</v>
      </c>
      <c r="K28" s="93" t="s">
        <v>69</v>
      </c>
      <c r="L28" s="99">
        <f ca="1">OFFSET(Runs2!$B2,0,1*'Scenarios (2)'!BB$1)</f>
        <v>10.981600302407202</v>
      </c>
      <c r="M28" s="103">
        <f ca="1">OFFSET(Runs2!$B3,0,1*'Scenarios (2)'!BB$1)</f>
        <v>4.8560533143913274</v>
      </c>
      <c r="N28" s="104">
        <f ca="1">OFFSET(Runs2!$B4,0,1*'Scenarios (2)'!BB$1)</f>
        <v>9695</v>
      </c>
      <c r="O28" s="104">
        <f ca="1">OFFSET(Runs2!$B5,0,1*'Scenarios (2)'!BB$1)</f>
        <v>1972</v>
      </c>
      <c r="P28" s="105">
        <f t="shared" ca="1" si="0"/>
        <v>0.2034038164002063</v>
      </c>
      <c r="Q28" s="104">
        <f ca="1">OFFSET(Runs2!$B6,0,1*'Scenarios (2)'!BB$1)</f>
        <v>836</v>
      </c>
      <c r="R28" s="104">
        <f ca="1">OFFSET(Runs2!$B7,0,1*'Scenarios (2)'!BB$1)</f>
        <v>551</v>
      </c>
      <c r="S28" s="104">
        <f ca="1">OFFSET(Runs2!$B8,0,1*'Scenarios (2)'!BB$1)</f>
        <v>577</v>
      </c>
      <c r="T28" s="104">
        <f ca="1">OFFSET(Runs2!$B9,0,1*'Scenarios (2)'!BB$1)</f>
        <v>719</v>
      </c>
      <c r="U28" s="105">
        <f ca="1">OFFSET(Runs2!$B10,0,1*'Scenarios (2)'!BB$1)/$N28</f>
        <v>0.46869520371325424</v>
      </c>
      <c r="V28" s="105">
        <f ca="1">OFFSET(Runs2!$B11,0,1*'Scenarios (2)'!BB$1)/$N28</f>
        <v>0</v>
      </c>
      <c r="W28" s="151">
        <f ca="1">OFFSET(Runs2!$B12,0,1*'Scenarios (2)'!BB$1)/$N28</f>
        <v>0.16513666838576585</v>
      </c>
      <c r="X28" s="104">
        <f ca="1">OFFSET(Runs2!$B13,0,1*'Scenarios (2)'!BB$1)</f>
        <v>162</v>
      </c>
      <c r="Y28" s="151">
        <f ca="1">OFFSET(Runs2!$B14,0,1*'Scenarios (2)'!BB$1)</f>
        <v>0.76653073319177012</v>
      </c>
      <c r="Z28" s="105">
        <f ca="1">OFFSET(Runs2!$B15,0,1*'Scenarios (2)'!BB$1)</f>
        <v>0.51762863830762529</v>
      </c>
      <c r="AA28" s="105">
        <f ca="1">OFFSET(Runs2!$B16,0,1*'Scenarios (2)'!BB$1)</f>
        <v>0.43710318307930157</v>
      </c>
      <c r="AB28" s="105">
        <f ca="1">OFFSET(Runs2!$B17,0,1*'Scenarios (2)'!BB$1)</f>
        <v>0.22546786457138948</v>
      </c>
      <c r="AC28" s="99">
        <f ca="1">OFFSET(Runs2!$B18,0,1*'Scenarios (2)'!BB$1)</f>
        <v>2.4624197794370319</v>
      </c>
      <c r="AD28" s="103">
        <f ca="1">OFFSET(Runs2!$B19,0,1*'Scenarios (2)'!BB$1)</f>
        <v>2.4044873203813588</v>
      </c>
    </row>
    <row r="29" spans="1:30" x14ac:dyDescent="0.3">
      <c r="A29" s="84">
        <v>26</v>
      </c>
      <c r="B29" s="84">
        <v>7</v>
      </c>
      <c r="C29" s="86" t="s">
        <v>23</v>
      </c>
      <c r="D29" s="85">
        <v>15</v>
      </c>
      <c r="E29" s="85">
        <v>12</v>
      </c>
      <c r="F29" s="85">
        <v>550</v>
      </c>
      <c r="G29" s="85" t="s">
        <v>105</v>
      </c>
      <c r="H29" s="95" t="s">
        <v>117</v>
      </c>
      <c r="I29" s="95" t="s">
        <v>119</v>
      </c>
      <c r="J29" s="95" t="s">
        <v>119</v>
      </c>
      <c r="K29" s="93">
        <v>0</v>
      </c>
      <c r="L29" s="99">
        <f ca="1">OFFSET(Runs2!$B2,0,1*'Scenarios (2)'!BD$1)</f>
        <v>12.876583982212754</v>
      </c>
      <c r="M29" s="103">
        <f ca="1">OFFSET(Runs2!$B3,0,1*'Scenarios (2)'!BD$1)</f>
        <v>5.3507733202306857</v>
      </c>
      <c r="N29" s="104">
        <f ca="1">OFFSET(Runs2!$B4,0,1*'Scenarios (2)'!BD$1)</f>
        <v>12335</v>
      </c>
      <c r="O29" s="104">
        <f ca="1">OFFSET(Runs2!$B5,0,1*'Scenarios (2)'!BD$1)</f>
        <v>2115</v>
      </c>
      <c r="P29" s="105">
        <f t="shared" ca="1" si="0"/>
        <v>0.17146331576813945</v>
      </c>
      <c r="Q29" s="104">
        <f ca="1">OFFSET(Runs2!$B6,0,1*'Scenarios (2)'!BD$1)</f>
        <v>915</v>
      </c>
      <c r="R29" s="104">
        <f ca="1">OFFSET(Runs2!$B7,0,1*'Scenarios (2)'!BD$1)</f>
        <v>576</v>
      </c>
      <c r="S29" s="104">
        <f ca="1">OFFSET(Runs2!$B8,0,1*'Scenarios (2)'!BD$1)</f>
        <v>611</v>
      </c>
      <c r="T29" s="104">
        <f ca="1">OFFSET(Runs2!$B9,0,1*'Scenarios (2)'!BD$1)</f>
        <v>1520</v>
      </c>
      <c r="U29" s="105">
        <f ca="1">OFFSET(Runs2!$B10,0,1*'Scenarios (2)'!BD$1)/$N29</f>
        <v>0.52517227401702471</v>
      </c>
      <c r="V29" s="105">
        <f ca="1">OFFSET(Runs2!$B11,0,1*'Scenarios (2)'!BD$1)/$N29</f>
        <v>0</v>
      </c>
      <c r="W29" s="151">
        <f ca="1">OFFSET(Runs2!$B12,0,1*'Scenarios (2)'!BD$1)/$N29</f>
        <v>0.13960275638427239</v>
      </c>
      <c r="X29" s="104">
        <f ca="1">OFFSET(Runs2!$B13,0,1*'Scenarios (2)'!BD$1)</f>
        <v>124</v>
      </c>
      <c r="Y29" s="151">
        <f ca="1">OFFSET(Runs2!$B14,0,1*'Scenarios (2)'!BD$1)</f>
        <v>0.85909892168916646</v>
      </c>
      <c r="Z29" s="105">
        <f ca="1">OFFSET(Runs2!$B15,0,1*'Scenarios (2)'!BD$1)</f>
        <v>0.54121469520700216</v>
      </c>
      <c r="AA29" s="105">
        <f ca="1">OFFSET(Runs2!$B16,0,1*'Scenarios (2)'!BD$1)</f>
        <v>0.47598007512319462</v>
      </c>
      <c r="AB29" s="105">
        <f ca="1">OFFSET(Runs2!$B17,0,1*'Scenarios (2)'!BD$1)</f>
        <v>0.24139688519242963</v>
      </c>
      <c r="AC29" s="99">
        <f ca="1">OFFSET(Runs2!$B18,0,1*'Scenarios (2)'!BD$1)</f>
        <v>3.1402084953469025</v>
      </c>
      <c r="AD29" s="103">
        <f ca="1">OFFSET(Runs2!$B19,0,1*'Scenarios (2)'!BD$1)</f>
        <v>2.43016273683758</v>
      </c>
    </row>
    <row r="30" spans="1:30" ht="16.2" thickBot="1" x14ac:dyDescent="0.35">
      <c r="A30" s="87">
        <v>27</v>
      </c>
      <c r="B30" s="87">
        <v>9</v>
      </c>
      <c r="C30" s="89" t="s">
        <v>23</v>
      </c>
      <c r="D30" s="88">
        <v>18</v>
      </c>
      <c r="E30" s="88">
        <v>12</v>
      </c>
      <c r="F30" s="88">
        <v>525</v>
      </c>
      <c r="G30" s="88" t="s">
        <v>105</v>
      </c>
      <c r="H30" s="96" t="s">
        <v>118</v>
      </c>
      <c r="I30" s="96" t="s">
        <v>120</v>
      </c>
      <c r="J30" s="96" t="s">
        <v>119</v>
      </c>
      <c r="K30" s="94">
        <v>7</v>
      </c>
      <c r="L30" s="106">
        <f ca="1">OFFSET(Runs2!$B2,0,1*'Scenarios (2)'!BF$1)</f>
        <v>12.079916775964872</v>
      </c>
      <c r="M30" s="107">
        <f ca="1">OFFSET(Runs2!$B3,0,1*'Scenarios (2)'!BF$1)</f>
        <v>4.9333170330593186</v>
      </c>
      <c r="N30" s="108">
        <f ca="1">OFFSET(Runs2!$B4,0,1*'Scenarios (2)'!BF$1)</f>
        <v>10877</v>
      </c>
      <c r="O30" s="108">
        <f ca="1">OFFSET(Runs2!$B5,0,1*'Scenarios (2)'!BF$1)</f>
        <v>1962</v>
      </c>
      <c r="P30" s="109">
        <f t="shared" ca="1" si="0"/>
        <v>0.18038061965615518</v>
      </c>
      <c r="Q30" s="108">
        <f ca="1">OFFSET(Runs2!$B6,0,1*'Scenarios (2)'!BF$1)</f>
        <v>777</v>
      </c>
      <c r="R30" s="108">
        <f ca="1">OFFSET(Runs2!$B7,0,1*'Scenarios (2)'!BF$1)</f>
        <v>577</v>
      </c>
      <c r="S30" s="108">
        <f ca="1">OFFSET(Runs2!$B8,0,1*'Scenarios (2)'!BF$1)</f>
        <v>595</v>
      </c>
      <c r="T30" s="108">
        <f ca="1">OFFSET(Runs2!$B9,0,1*'Scenarios (2)'!BF$1)</f>
        <v>1435</v>
      </c>
      <c r="U30" s="109">
        <f ca="1">OFFSET(Runs2!$B10,0,1*'Scenarios (2)'!BF$1)/$N30</f>
        <v>0.48892157764089361</v>
      </c>
      <c r="V30" s="109">
        <f ca="1">OFFSET(Runs2!$B11,0,1*'Scenarios (2)'!BF$1)/$N30</f>
        <v>0</v>
      </c>
      <c r="W30" s="152">
        <f ca="1">OFFSET(Runs2!$B12,0,1*'Scenarios (2)'!BF$1)/$N30</f>
        <v>0.16741748643927554</v>
      </c>
      <c r="X30" s="108">
        <f ca="1">OFFSET(Runs2!$B13,0,1*'Scenarios (2)'!BF$1)</f>
        <v>277</v>
      </c>
      <c r="Y30" s="152">
        <f ca="1">OFFSET(Runs2!$B14,0,1*'Scenarios (2)'!BF$1)</f>
        <v>0.83886719159169909</v>
      </c>
      <c r="Z30" s="109">
        <f ca="1">OFFSET(Runs2!$B15,0,1*'Scenarios (2)'!BF$1)</f>
        <v>0.50918549104366273</v>
      </c>
      <c r="AA30" s="109">
        <f ca="1">OFFSET(Runs2!$B16,0,1*'Scenarios (2)'!BF$1)</f>
        <v>0.42614951034174881</v>
      </c>
      <c r="AB30" s="109">
        <f ca="1">OFFSET(Runs2!$B17,0,1*'Scenarios (2)'!BF$1)</f>
        <v>0.22293591325433601</v>
      </c>
      <c r="AC30" s="106">
        <f ca="1">OFFSET(Runs2!$B18,0,1*'Scenarios (2)'!BF$1)</f>
        <v>2.6305343146465185</v>
      </c>
      <c r="AD30" s="107">
        <f ca="1">OFFSET(Runs2!$B19,0,1*'Scenarios (2)'!BF$1)</f>
        <v>2.3522161580531131</v>
      </c>
    </row>
    <row r="31" spans="1:30" ht="16.2" thickTop="1" x14ac:dyDescent="0.3"/>
  </sheetData>
  <autoFilter ref="A2:K28"/>
  <sortState ref="A3:S29">
    <sortCondition descending="1" ref="G3:G29"/>
    <sortCondition descending="1" ref="H3:H29"/>
    <sortCondition descending="1" ref="I3:I29"/>
    <sortCondition descending="1" ref="J3:J29"/>
  </sortState>
  <pageMargins left="0.25" right="0.25" top="0.75" bottom="0.75" header="0.3" footer="0.3"/>
  <pageSetup scale="99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workbookViewId="0">
      <pane xSplit="1" ySplit="1" topLeftCell="B2" activePane="bottomRight" state="frozen"/>
      <selection activeCell="D12" sqref="D12:E30"/>
      <selection pane="topRight" activeCell="D12" sqref="D12:E30"/>
      <selection pane="bottomLeft" activeCell="D12" sqref="D12:E30"/>
      <selection pane="bottomRight" activeCell="B3" sqref="B3"/>
    </sheetView>
  </sheetViews>
  <sheetFormatPr defaultRowHeight="15.6" x14ac:dyDescent="0.3"/>
  <cols>
    <col min="1" max="1" width="15.5" style="44" customWidth="1"/>
    <col min="2" max="6" width="5.3984375" bestFit="1" customWidth="1"/>
    <col min="7" max="29" width="5.8984375" bestFit="1" customWidth="1"/>
  </cols>
  <sheetData>
    <row r="1" spans="1:29" x14ac:dyDescent="0.3">
      <c r="A1" s="41"/>
      <c r="B1" s="44" t="s">
        <v>121</v>
      </c>
      <c r="C1" s="66" t="s">
        <v>27</v>
      </c>
      <c r="D1" s="66" t="s">
        <v>28</v>
      </c>
      <c r="E1" s="66" t="s">
        <v>29</v>
      </c>
      <c r="F1" s="66" t="s">
        <v>30</v>
      </c>
      <c r="G1" s="66" t="s">
        <v>31</v>
      </c>
      <c r="H1" s="66" t="s">
        <v>32</v>
      </c>
      <c r="I1" s="44" t="s">
        <v>33</v>
      </c>
      <c r="J1" s="44" t="s">
        <v>45</v>
      </c>
      <c r="K1" s="44" t="s">
        <v>46</v>
      </c>
      <c r="L1" s="44" t="s">
        <v>65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91</v>
      </c>
      <c r="R1" s="44" t="s">
        <v>92</v>
      </c>
      <c r="S1" s="44" t="s">
        <v>93</v>
      </c>
      <c r="T1" s="44" t="s">
        <v>94</v>
      </c>
      <c r="U1" s="44" t="s">
        <v>95</v>
      </c>
      <c r="V1" s="44" t="s">
        <v>96</v>
      </c>
      <c r="W1" s="44" t="s">
        <v>109</v>
      </c>
      <c r="X1" s="44" t="s">
        <v>110</v>
      </c>
      <c r="Y1" s="44" t="s">
        <v>111</v>
      </c>
      <c r="Z1" s="44" t="s">
        <v>112</v>
      </c>
      <c r="AA1" s="44" t="s">
        <v>113</v>
      </c>
      <c r="AB1" s="44" t="s">
        <v>114</v>
      </c>
      <c r="AC1" s="44" t="s">
        <v>115</v>
      </c>
    </row>
    <row r="2" spans="1:29" x14ac:dyDescent="0.3">
      <c r="A2" s="61" t="s">
        <v>55</v>
      </c>
      <c r="B2" s="45">
        <v>11.3</v>
      </c>
      <c r="C2" s="45">
        <v>11.171752640486234</v>
      </c>
      <c r="D2" s="45">
        <v>11.674457888055175</v>
      </c>
      <c r="E2" s="45">
        <v>11.334757692092833</v>
      </c>
      <c r="F2" s="45">
        <v>11.315922640937377</v>
      </c>
      <c r="G2" s="45">
        <v>12.83704168832608</v>
      </c>
      <c r="H2" s="45">
        <v>12.900407526032982</v>
      </c>
      <c r="I2" s="45">
        <v>12.870436277651971</v>
      </c>
      <c r="J2" s="45">
        <v>12.872665074022613</v>
      </c>
      <c r="K2" s="45">
        <v>12.133143889534333</v>
      </c>
      <c r="L2" s="45">
        <v>12.135543184641785</v>
      </c>
      <c r="M2" s="45">
        <v>12.094279668425283</v>
      </c>
      <c r="N2" s="45">
        <v>12.047433768564209</v>
      </c>
      <c r="O2" s="45">
        <v>10.370234295745222</v>
      </c>
      <c r="P2" s="45">
        <v>10.223057987767879</v>
      </c>
      <c r="Q2" s="45">
        <v>12.85447259591785</v>
      </c>
      <c r="R2" s="45">
        <v>12.77458987376558</v>
      </c>
      <c r="S2" s="45">
        <v>11.836813712171539</v>
      </c>
      <c r="T2" s="45">
        <v>12.180520834058409</v>
      </c>
      <c r="U2" s="45">
        <v>10.803013473481323</v>
      </c>
      <c r="V2" s="45">
        <v>10.80337644492616</v>
      </c>
      <c r="W2" s="45">
        <v>12.842779146742158</v>
      </c>
      <c r="X2" s="45">
        <v>12.973297086530039</v>
      </c>
      <c r="Y2" s="45">
        <v>12.000850274892082</v>
      </c>
      <c r="Z2" s="45">
        <v>11.949117289720881</v>
      </c>
      <c r="AA2" s="45">
        <v>10.981600302407202</v>
      </c>
      <c r="AB2" s="45">
        <v>12.876583982212754</v>
      </c>
      <c r="AC2" s="45">
        <v>12.079916775964872</v>
      </c>
    </row>
    <row r="3" spans="1:29" x14ac:dyDescent="0.3">
      <c r="A3" s="61" t="s">
        <v>16</v>
      </c>
      <c r="B3" s="45">
        <v>4.0789391604602052</v>
      </c>
      <c r="C3" s="45">
        <v>4.2985626008993476</v>
      </c>
      <c r="D3" s="45">
        <v>3.5032199164045186</v>
      </c>
      <c r="E3" s="45">
        <v>3.6261770081978719</v>
      </c>
      <c r="F3" s="45">
        <v>3.6411913083394207</v>
      </c>
      <c r="G3" s="45">
        <v>3.6995704728197989</v>
      </c>
      <c r="H3" s="45">
        <v>3.44083968975665</v>
      </c>
      <c r="I3" s="45">
        <v>4.0183956974131956</v>
      </c>
      <c r="J3" s="45">
        <v>4.1864036151406365</v>
      </c>
      <c r="K3" s="45">
        <v>3.6847134536368018</v>
      </c>
      <c r="L3" s="45">
        <v>4.3560578822527294</v>
      </c>
      <c r="M3" s="45">
        <v>4.2737279830937407</v>
      </c>
      <c r="N3" s="45">
        <v>3.6929890220126138</v>
      </c>
      <c r="O3" s="45">
        <v>4.4459364100558547</v>
      </c>
      <c r="P3" s="45">
        <v>4.2246233185876898</v>
      </c>
      <c r="Q3" s="45">
        <v>5.3088902359668486</v>
      </c>
      <c r="R3" s="45">
        <v>4.117175999559767</v>
      </c>
      <c r="S3" s="45">
        <v>3.7694440512001157</v>
      </c>
      <c r="T3" s="45">
        <v>3.4480339798955408</v>
      </c>
      <c r="U3" s="45">
        <v>3.8676489027964913</v>
      </c>
      <c r="V3" s="45">
        <v>3.6918738561831215</v>
      </c>
      <c r="W3" s="45">
        <v>3.9116593589905668</v>
      </c>
      <c r="X3" s="45">
        <v>3.7402243938640463</v>
      </c>
      <c r="Y3" s="45">
        <v>4.2009450806316613</v>
      </c>
      <c r="Z3" s="45">
        <v>3.7182464057735234</v>
      </c>
      <c r="AA3" s="45">
        <v>4.8560533143913274</v>
      </c>
      <c r="AB3" s="45">
        <v>5.3507733202306857</v>
      </c>
      <c r="AC3" s="45">
        <v>4.9333170330593186</v>
      </c>
    </row>
    <row r="4" spans="1:29" x14ac:dyDescent="0.3">
      <c r="A4" s="61" t="s">
        <v>41</v>
      </c>
      <c r="B4" s="46">
        <v>9695</v>
      </c>
      <c r="C4" s="46">
        <v>9695</v>
      </c>
      <c r="D4" s="46">
        <v>9695</v>
      </c>
      <c r="E4" s="46">
        <v>9695</v>
      </c>
      <c r="F4" s="46">
        <v>9695</v>
      </c>
      <c r="G4" s="46">
        <v>12335</v>
      </c>
      <c r="H4" s="46">
        <v>12335</v>
      </c>
      <c r="I4" s="46">
        <v>12335</v>
      </c>
      <c r="J4" s="46">
        <v>12335</v>
      </c>
      <c r="K4" s="46">
        <v>10877</v>
      </c>
      <c r="L4" s="46">
        <v>10877</v>
      </c>
      <c r="M4" s="46">
        <v>10877</v>
      </c>
      <c r="N4" s="46">
        <v>10877</v>
      </c>
      <c r="O4" s="46">
        <v>9695</v>
      </c>
      <c r="P4" s="46">
        <v>9695</v>
      </c>
      <c r="Q4" s="46">
        <v>12335</v>
      </c>
      <c r="R4" s="46">
        <v>12335</v>
      </c>
      <c r="S4" s="46">
        <v>10877</v>
      </c>
      <c r="T4" s="46">
        <v>10877</v>
      </c>
      <c r="U4" s="46">
        <v>9695</v>
      </c>
      <c r="V4" s="46">
        <v>9695</v>
      </c>
      <c r="W4" s="46">
        <v>12335</v>
      </c>
      <c r="X4" s="46">
        <v>12335</v>
      </c>
      <c r="Y4" s="46">
        <v>10877</v>
      </c>
      <c r="Z4" s="46">
        <v>10877</v>
      </c>
      <c r="AA4" s="46">
        <v>9695</v>
      </c>
      <c r="AB4" s="46">
        <v>12335</v>
      </c>
      <c r="AC4" s="46">
        <v>10877</v>
      </c>
    </row>
    <row r="5" spans="1:29" x14ac:dyDescent="0.3">
      <c r="A5" s="61" t="s">
        <v>40</v>
      </c>
      <c r="B5" s="46">
        <v>1447</v>
      </c>
      <c r="C5" s="46">
        <v>1594</v>
      </c>
      <c r="D5" s="46">
        <v>1239</v>
      </c>
      <c r="E5" s="46">
        <v>1651</v>
      </c>
      <c r="F5" s="46">
        <v>1682</v>
      </c>
      <c r="G5" s="46">
        <v>1809</v>
      </c>
      <c r="H5" s="46">
        <v>1324</v>
      </c>
      <c r="I5" s="46">
        <v>1680</v>
      </c>
      <c r="J5" s="46">
        <v>1729</v>
      </c>
      <c r="K5" s="46">
        <v>1778</v>
      </c>
      <c r="L5" s="46">
        <v>1764</v>
      </c>
      <c r="M5" s="46">
        <v>1782</v>
      </c>
      <c r="N5" s="46">
        <v>1780</v>
      </c>
      <c r="O5" s="46">
        <v>2471</v>
      </c>
      <c r="P5" s="46">
        <v>2646</v>
      </c>
      <c r="Q5" s="46">
        <v>2383</v>
      </c>
      <c r="R5" s="46">
        <v>2700</v>
      </c>
      <c r="S5" s="46">
        <v>2404</v>
      </c>
      <c r="T5" s="46">
        <v>1479</v>
      </c>
      <c r="U5" s="46">
        <v>2249</v>
      </c>
      <c r="V5" s="46">
        <v>2246</v>
      </c>
      <c r="W5" s="46">
        <v>2402</v>
      </c>
      <c r="X5" s="46">
        <v>2306</v>
      </c>
      <c r="Y5" s="46">
        <v>2193</v>
      </c>
      <c r="Z5" s="46">
        <v>2272</v>
      </c>
      <c r="AA5" s="46">
        <v>1972</v>
      </c>
      <c r="AB5" s="46">
        <v>2115</v>
      </c>
      <c r="AC5" s="46">
        <v>1962</v>
      </c>
    </row>
    <row r="6" spans="1:29" ht="31.2" x14ac:dyDescent="0.3">
      <c r="A6" s="61" t="s">
        <v>56</v>
      </c>
      <c r="B6" s="46">
        <v>636</v>
      </c>
      <c r="C6" s="46">
        <v>695</v>
      </c>
      <c r="D6" s="46">
        <v>554</v>
      </c>
      <c r="E6" s="46">
        <v>726</v>
      </c>
      <c r="F6" s="46">
        <v>739</v>
      </c>
      <c r="G6" s="46">
        <v>767</v>
      </c>
      <c r="H6" s="46">
        <v>584</v>
      </c>
      <c r="I6" s="46">
        <v>728</v>
      </c>
      <c r="J6" s="46">
        <v>748</v>
      </c>
      <c r="K6" s="46">
        <v>772</v>
      </c>
      <c r="L6" s="46">
        <v>763</v>
      </c>
      <c r="M6" s="46">
        <v>772</v>
      </c>
      <c r="N6" s="46">
        <v>769</v>
      </c>
      <c r="O6" s="46">
        <v>1000</v>
      </c>
      <c r="P6" s="46">
        <v>1045</v>
      </c>
      <c r="Q6" s="46">
        <v>948</v>
      </c>
      <c r="R6" s="46">
        <v>1091</v>
      </c>
      <c r="S6" s="46">
        <v>1001</v>
      </c>
      <c r="T6" s="46">
        <v>639</v>
      </c>
      <c r="U6" s="46">
        <v>994</v>
      </c>
      <c r="V6" s="46">
        <v>996</v>
      </c>
      <c r="W6" s="46">
        <v>1056</v>
      </c>
      <c r="X6" s="46">
        <v>1020</v>
      </c>
      <c r="Y6" s="46">
        <v>970</v>
      </c>
      <c r="Z6" s="46">
        <v>1003</v>
      </c>
      <c r="AA6" s="46">
        <v>836</v>
      </c>
      <c r="AB6" s="46">
        <v>915</v>
      </c>
      <c r="AC6" s="46">
        <v>777</v>
      </c>
    </row>
    <row r="7" spans="1:29" x14ac:dyDescent="0.3">
      <c r="A7" s="61" t="s">
        <v>57</v>
      </c>
      <c r="B7" s="46">
        <v>397</v>
      </c>
      <c r="C7" s="46">
        <v>440</v>
      </c>
      <c r="D7" s="46">
        <v>322</v>
      </c>
      <c r="E7" s="46">
        <v>451</v>
      </c>
      <c r="F7" s="46">
        <v>452</v>
      </c>
      <c r="G7" s="46">
        <v>501</v>
      </c>
      <c r="H7" s="46">
        <v>362</v>
      </c>
      <c r="I7" s="46">
        <v>456</v>
      </c>
      <c r="J7" s="46">
        <v>478</v>
      </c>
      <c r="K7" s="46">
        <v>490</v>
      </c>
      <c r="L7" s="46">
        <v>486</v>
      </c>
      <c r="M7" s="46">
        <v>489</v>
      </c>
      <c r="N7" s="46">
        <v>484</v>
      </c>
      <c r="O7" s="46">
        <v>719</v>
      </c>
      <c r="P7" s="46">
        <v>782</v>
      </c>
      <c r="Q7" s="46">
        <v>704</v>
      </c>
      <c r="R7" s="46">
        <v>791</v>
      </c>
      <c r="S7" s="46">
        <v>689</v>
      </c>
      <c r="T7" s="46">
        <v>406</v>
      </c>
      <c r="U7" s="46">
        <v>611</v>
      </c>
      <c r="V7" s="46">
        <v>610</v>
      </c>
      <c r="W7" s="46">
        <v>648</v>
      </c>
      <c r="X7" s="46">
        <v>620</v>
      </c>
      <c r="Y7" s="46">
        <v>584</v>
      </c>
      <c r="Z7" s="46">
        <v>615</v>
      </c>
      <c r="AA7" s="46">
        <v>551</v>
      </c>
      <c r="AB7" s="46">
        <v>576</v>
      </c>
      <c r="AC7" s="46">
        <v>577</v>
      </c>
    </row>
    <row r="8" spans="1:29" x14ac:dyDescent="0.3">
      <c r="A8" s="61" t="s">
        <v>58</v>
      </c>
      <c r="B8" s="46">
        <v>411</v>
      </c>
      <c r="C8" s="46">
        <v>459</v>
      </c>
      <c r="D8" s="46">
        <v>362</v>
      </c>
      <c r="E8" s="46">
        <v>474</v>
      </c>
      <c r="F8" s="46">
        <v>491</v>
      </c>
      <c r="G8" s="46">
        <v>540</v>
      </c>
      <c r="H8" s="46">
        <v>378</v>
      </c>
      <c r="I8" s="46">
        <v>493</v>
      </c>
      <c r="J8" s="46">
        <v>502</v>
      </c>
      <c r="K8" s="46">
        <v>516</v>
      </c>
      <c r="L8" s="46">
        <v>509</v>
      </c>
      <c r="M8" s="46">
        <v>515</v>
      </c>
      <c r="N8" s="46">
        <v>524</v>
      </c>
      <c r="O8" s="46">
        <v>748</v>
      </c>
      <c r="P8" s="46">
        <v>816</v>
      </c>
      <c r="Q8" s="46">
        <v>731</v>
      </c>
      <c r="R8" s="46">
        <v>816</v>
      </c>
      <c r="S8" s="46">
        <v>714</v>
      </c>
      <c r="T8" s="46">
        <v>434</v>
      </c>
      <c r="U8" s="46">
        <v>644</v>
      </c>
      <c r="V8" s="46">
        <v>640</v>
      </c>
      <c r="W8" s="46">
        <v>698</v>
      </c>
      <c r="X8" s="46">
        <v>666</v>
      </c>
      <c r="Y8" s="46">
        <v>639</v>
      </c>
      <c r="Z8" s="46">
        <v>654</v>
      </c>
      <c r="AA8" s="46">
        <v>577</v>
      </c>
      <c r="AB8" s="46">
        <v>611</v>
      </c>
      <c r="AC8" s="46">
        <v>595</v>
      </c>
    </row>
    <row r="9" spans="1:29" ht="31.2" x14ac:dyDescent="0.3">
      <c r="A9" s="61" t="s">
        <v>59</v>
      </c>
      <c r="B9" s="46">
        <v>223</v>
      </c>
      <c r="C9" s="46">
        <v>307</v>
      </c>
      <c r="D9" s="46">
        <v>29</v>
      </c>
      <c r="E9" s="46">
        <v>4</v>
      </c>
      <c r="F9" s="46">
        <v>0</v>
      </c>
      <c r="G9" s="46">
        <v>33</v>
      </c>
      <c r="H9" s="46">
        <v>0</v>
      </c>
      <c r="I9" s="46">
        <v>206</v>
      </c>
      <c r="J9" s="46">
        <v>338</v>
      </c>
      <c r="K9" s="46">
        <v>0</v>
      </c>
      <c r="L9" s="46">
        <v>387</v>
      </c>
      <c r="M9" s="46">
        <v>362</v>
      </c>
      <c r="N9" s="46">
        <v>14</v>
      </c>
      <c r="O9" s="46">
        <v>309</v>
      </c>
      <c r="P9" s="46">
        <v>78</v>
      </c>
      <c r="Q9" s="46">
        <v>1069</v>
      </c>
      <c r="R9" s="46">
        <v>52</v>
      </c>
      <c r="S9" s="46">
        <v>9</v>
      </c>
      <c r="T9" s="46">
        <v>0</v>
      </c>
      <c r="U9" s="46">
        <v>92</v>
      </c>
      <c r="V9" s="46">
        <v>9</v>
      </c>
      <c r="W9" s="46">
        <v>134</v>
      </c>
      <c r="X9" s="46">
        <v>58</v>
      </c>
      <c r="Y9" s="46">
        <v>360</v>
      </c>
      <c r="Z9" s="46">
        <v>61</v>
      </c>
      <c r="AA9" s="46">
        <v>719</v>
      </c>
      <c r="AB9" s="46">
        <v>1520</v>
      </c>
      <c r="AC9" s="46">
        <v>1435</v>
      </c>
    </row>
    <row r="10" spans="1:29" ht="31.2" x14ac:dyDescent="0.3">
      <c r="A10" s="61" t="s">
        <v>60</v>
      </c>
      <c r="B10" s="46">
        <v>5445</v>
      </c>
      <c r="C10" s="46">
        <v>5445</v>
      </c>
      <c r="D10" s="46">
        <v>5445</v>
      </c>
      <c r="E10" s="46">
        <v>5445</v>
      </c>
      <c r="F10" s="46">
        <v>5445</v>
      </c>
      <c r="G10" s="46">
        <v>7446</v>
      </c>
      <c r="H10" s="46">
        <v>7446</v>
      </c>
      <c r="I10" s="46">
        <v>7446</v>
      </c>
      <c r="J10" s="46">
        <v>7446</v>
      </c>
      <c r="K10" s="46">
        <v>6273</v>
      </c>
      <c r="L10" s="46">
        <v>6273</v>
      </c>
      <c r="M10" s="46">
        <v>6273</v>
      </c>
      <c r="N10" s="46">
        <v>6273</v>
      </c>
      <c r="O10" s="46">
        <v>5445</v>
      </c>
      <c r="P10" s="46">
        <v>5445</v>
      </c>
      <c r="Q10" s="46">
        <v>7446</v>
      </c>
      <c r="R10" s="46">
        <v>7446</v>
      </c>
      <c r="S10" s="46">
        <v>6273</v>
      </c>
      <c r="T10" s="46">
        <v>6273</v>
      </c>
      <c r="U10" s="46">
        <v>4544</v>
      </c>
      <c r="V10" s="46">
        <v>4544</v>
      </c>
      <c r="W10" s="46">
        <v>6478</v>
      </c>
      <c r="X10" s="46">
        <v>6478</v>
      </c>
      <c r="Y10" s="46">
        <v>5318</v>
      </c>
      <c r="Z10" s="46">
        <v>5318</v>
      </c>
      <c r="AA10" s="46">
        <v>4544</v>
      </c>
      <c r="AB10" s="46">
        <v>6478</v>
      </c>
      <c r="AC10" s="46">
        <v>5318</v>
      </c>
    </row>
    <row r="11" spans="1:29" ht="31.2" x14ac:dyDescent="0.3">
      <c r="A11" s="61" t="s">
        <v>61</v>
      </c>
      <c r="B11" s="46">
        <v>990</v>
      </c>
      <c r="C11" s="46">
        <v>990</v>
      </c>
      <c r="D11" s="46">
        <v>990</v>
      </c>
      <c r="E11" s="46">
        <v>990</v>
      </c>
      <c r="F11" s="46">
        <v>990</v>
      </c>
      <c r="G11" s="46">
        <v>1060</v>
      </c>
      <c r="H11" s="46">
        <v>1060</v>
      </c>
      <c r="I11" s="46">
        <v>1060</v>
      </c>
      <c r="J11" s="46">
        <v>1060</v>
      </c>
      <c r="K11" s="46">
        <v>1046</v>
      </c>
      <c r="L11" s="46">
        <v>1046</v>
      </c>
      <c r="M11" s="46">
        <v>1046</v>
      </c>
      <c r="N11" s="46">
        <v>1046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1324</v>
      </c>
      <c r="V11" s="46">
        <v>1324</v>
      </c>
      <c r="W11" s="46">
        <v>1415</v>
      </c>
      <c r="X11" s="46">
        <v>1415</v>
      </c>
      <c r="Y11" s="46">
        <v>1397</v>
      </c>
      <c r="Z11" s="46">
        <v>1397</v>
      </c>
      <c r="AA11" s="46">
        <v>0</v>
      </c>
      <c r="AB11" s="46">
        <v>0</v>
      </c>
      <c r="AC11" s="46">
        <v>0</v>
      </c>
    </row>
    <row r="12" spans="1:29" ht="31.2" x14ac:dyDescent="0.3">
      <c r="A12" s="61" t="s">
        <v>62</v>
      </c>
      <c r="B12" s="46">
        <v>235</v>
      </c>
      <c r="C12" s="46">
        <v>88</v>
      </c>
      <c r="D12" s="46">
        <v>443</v>
      </c>
      <c r="E12" s="46">
        <v>31</v>
      </c>
      <c r="F12" s="46">
        <v>0</v>
      </c>
      <c r="G12" s="46">
        <v>0</v>
      </c>
      <c r="H12" s="46">
        <v>485</v>
      </c>
      <c r="I12" s="46">
        <v>129</v>
      </c>
      <c r="J12" s="46">
        <v>80</v>
      </c>
      <c r="K12" s="46">
        <v>4</v>
      </c>
      <c r="L12" s="46">
        <v>18</v>
      </c>
      <c r="M12" s="46">
        <v>0</v>
      </c>
      <c r="N12" s="46">
        <v>2</v>
      </c>
      <c r="O12" s="46">
        <v>201</v>
      </c>
      <c r="P12" s="46">
        <v>26</v>
      </c>
      <c r="Q12" s="46">
        <v>486</v>
      </c>
      <c r="R12" s="46">
        <v>169</v>
      </c>
      <c r="S12" s="46">
        <v>424</v>
      </c>
      <c r="T12" s="46">
        <v>1349</v>
      </c>
      <c r="U12" s="46">
        <v>0</v>
      </c>
      <c r="V12" s="46">
        <v>3</v>
      </c>
      <c r="W12" s="46">
        <v>20</v>
      </c>
      <c r="X12" s="46">
        <v>116</v>
      </c>
      <c r="Y12" s="46">
        <v>193</v>
      </c>
      <c r="Z12" s="46">
        <v>114</v>
      </c>
      <c r="AA12" s="46">
        <v>1601</v>
      </c>
      <c r="AB12" s="46">
        <v>1722</v>
      </c>
      <c r="AC12" s="46">
        <v>1821</v>
      </c>
    </row>
    <row r="13" spans="1:29" ht="31.2" x14ac:dyDescent="0.3">
      <c r="A13" s="61" t="s">
        <v>83</v>
      </c>
      <c r="B13" s="46">
        <v>66</v>
      </c>
      <c r="C13" s="46">
        <v>94</v>
      </c>
      <c r="D13" s="46">
        <v>51</v>
      </c>
      <c r="E13" s="46">
        <v>89</v>
      </c>
      <c r="F13" s="46">
        <v>89</v>
      </c>
      <c r="G13" s="46">
        <v>131</v>
      </c>
      <c r="H13" s="46">
        <v>72</v>
      </c>
      <c r="I13" s="46">
        <v>105</v>
      </c>
      <c r="J13" s="46">
        <v>107</v>
      </c>
      <c r="K13" s="46">
        <v>90</v>
      </c>
      <c r="L13" s="46">
        <v>99</v>
      </c>
      <c r="M13" s="46">
        <v>102</v>
      </c>
      <c r="N13" s="46">
        <v>103</v>
      </c>
      <c r="O13" s="46">
        <v>320</v>
      </c>
      <c r="P13" s="46">
        <v>411</v>
      </c>
      <c r="Q13" s="46">
        <v>348</v>
      </c>
      <c r="R13" s="46">
        <v>349</v>
      </c>
      <c r="S13" s="46">
        <v>256</v>
      </c>
      <c r="T13" s="46">
        <v>95</v>
      </c>
      <c r="U13" s="46">
        <v>123</v>
      </c>
      <c r="V13" s="46">
        <v>108</v>
      </c>
      <c r="W13" s="46">
        <v>123</v>
      </c>
      <c r="X13" s="46">
        <v>118</v>
      </c>
      <c r="Y13" s="46">
        <v>94</v>
      </c>
      <c r="Z13" s="46">
        <v>113</v>
      </c>
      <c r="AA13" s="46">
        <v>162</v>
      </c>
      <c r="AB13" s="46">
        <v>124</v>
      </c>
      <c r="AC13" s="46">
        <v>277</v>
      </c>
    </row>
    <row r="14" spans="1:29" x14ac:dyDescent="0.3">
      <c r="A14" s="61" t="s">
        <v>64</v>
      </c>
      <c r="B14" s="68">
        <v>0.45965037043425389</v>
      </c>
      <c r="C14" s="68">
        <v>0.43677467040297285</v>
      </c>
      <c r="D14" s="68">
        <v>0.62539426020831601</v>
      </c>
      <c r="E14" s="68">
        <v>0.43893055014354121</v>
      </c>
      <c r="F14" s="68">
        <v>0.11527378074359024</v>
      </c>
      <c r="G14" s="68">
        <v>0.23709519337496765</v>
      </c>
      <c r="H14" s="68">
        <v>0.55461187780612387</v>
      </c>
      <c r="I14" s="68">
        <v>0.51350202465585948</v>
      </c>
      <c r="J14" s="68">
        <v>0.425304035497512</v>
      </c>
      <c r="K14" s="68">
        <v>0.26162346918754098</v>
      </c>
      <c r="L14" s="68">
        <v>0.37439054485400425</v>
      </c>
      <c r="M14" s="68">
        <v>0.30285331013849687</v>
      </c>
      <c r="N14" s="68">
        <v>0.19993304210913423</v>
      </c>
      <c r="O14" s="68">
        <v>0.43154459577078985</v>
      </c>
      <c r="P14" s="68">
        <v>0.27627662435745637</v>
      </c>
      <c r="Q14" s="68">
        <v>0.59384005429551634</v>
      </c>
      <c r="R14" s="68">
        <v>0.28875723013286531</v>
      </c>
      <c r="S14" s="68">
        <v>0.43753848296461978</v>
      </c>
      <c r="T14" s="68">
        <v>0.57561808712705742</v>
      </c>
      <c r="U14" s="68">
        <v>0.24192320228602471</v>
      </c>
      <c r="V14" s="68">
        <v>0.40091857944838993</v>
      </c>
      <c r="W14" s="68">
        <v>0.45216519144563994</v>
      </c>
      <c r="X14" s="68">
        <v>0.44116038201472035</v>
      </c>
      <c r="Y14" s="68">
        <v>0.380661702062292</v>
      </c>
      <c r="Z14" s="68">
        <v>0.45863832489702255</v>
      </c>
      <c r="AA14" s="68">
        <v>0.76653073319177012</v>
      </c>
      <c r="AB14" s="68">
        <v>0.85909892168916646</v>
      </c>
      <c r="AC14" s="68">
        <v>0.83886719159169909</v>
      </c>
    </row>
    <row r="15" spans="1:29" x14ac:dyDescent="0.3">
      <c r="A15" s="61" t="s">
        <v>20</v>
      </c>
      <c r="B15" s="68">
        <v>0.50325771477664527</v>
      </c>
      <c r="C15" s="68">
        <v>0.53993441367599948</v>
      </c>
      <c r="D15" s="68">
        <v>0.47750756338165617</v>
      </c>
      <c r="E15" s="68">
        <v>0.55123782137773436</v>
      </c>
      <c r="F15" s="68">
        <v>0.55500643640258462</v>
      </c>
      <c r="G15" s="68">
        <v>0.57728480254225489</v>
      </c>
      <c r="H15" s="68">
        <v>0.49101974552631733</v>
      </c>
      <c r="I15" s="68">
        <v>0.5550744760699855</v>
      </c>
      <c r="J15" s="68">
        <v>0.56493125733528682</v>
      </c>
      <c r="K15" s="68">
        <v>0.57021347821627877</v>
      </c>
      <c r="L15" s="68">
        <v>0.57283754911544005</v>
      </c>
      <c r="M15" s="68">
        <v>0.57610940441384084</v>
      </c>
      <c r="N15" s="68">
        <v>0.57117356020064258</v>
      </c>
      <c r="O15" s="68">
        <v>0.67353608633248074</v>
      </c>
      <c r="P15" s="68">
        <v>0.68634731932443949</v>
      </c>
      <c r="Q15" s="68">
        <v>0.64508797815748642</v>
      </c>
      <c r="R15" s="68">
        <v>0.70666721083330764</v>
      </c>
      <c r="S15" s="68">
        <v>0.67295421069544781</v>
      </c>
      <c r="T15" s="68">
        <v>0.52417578712381452</v>
      </c>
      <c r="U15" s="68">
        <v>0.55945858840628482</v>
      </c>
      <c r="V15" s="68">
        <v>0.55778548874821898</v>
      </c>
      <c r="W15" s="68">
        <v>0.58709808654086881</v>
      </c>
      <c r="X15" s="68">
        <v>0.57220832570564262</v>
      </c>
      <c r="Y15" s="68">
        <v>0.54778284016056278</v>
      </c>
      <c r="Z15" s="68">
        <v>0.56255373515318641</v>
      </c>
      <c r="AA15" s="68">
        <v>0.51762863830762529</v>
      </c>
      <c r="AB15" s="68">
        <v>0.54121469520700216</v>
      </c>
      <c r="AC15" s="68">
        <v>0.50918549104366273</v>
      </c>
    </row>
    <row r="16" spans="1:29" x14ac:dyDescent="0.3">
      <c r="A16" s="61" t="s">
        <v>21</v>
      </c>
      <c r="B16" s="68">
        <v>0.4071495384586476</v>
      </c>
      <c r="C16" s="68">
        <v>0.44886096152067484</v>
      </c>
      <c r="D16" s="68">
        <v>0.38403882322469257</v>
      </c>
      <c r="E16" s="68">
        <v>0.46283483841150092</v>
      </c>
      <c r="F16" s="68">
        <v>0.46843161256305915</v>
      </c>
      <c r="G16" s="68">
        <v>0.49432234406819142</v>
      </c>
      <c r="H16" s="68">
        <v>0.40894651844755292</v>
      </c>
      <c r="I16" s="68">
        <v>0.47157446260797764</v>
      </c>
      <c r="J16" s="68">
        <v>0.47710690361565178</v>
      </c>
      <c r="K16" s="68">
        <v>0.49430337299322286</v>
      </c>
      <c r="L16" s="68">
        <v>0.48756377084172592</v>
      </c>
      <c r="M16" s="68">
        <v>0.48690444458877963</v>
      </c>
      <c r="N16" s="68">
        <v>0.49269206658965237</v>
      </c>
      <c r="O16" s="68">
        <v>0.60312789737982653</v>
      </c>
      <c r="P16" s="68">
        <v>0.63083379330969047</v>
      </c>
      <c r="Q16" s="68">
        <v>0.57313470836091907</v>
      </c>
      <c r="R16" s="68">
        <v>0.64551599315356811</v>
      </c>
      <c r="S16" s="68">
        <v>0.61436195244414549</v>
      </c>
      <c r="T16" s="68">
        <v>0.44831742860285234</v>
      </c>
      <c r="U16" s="68">
        <v>0.49654241724024606</v>
      </c>
      <c r="V16" s="68">
        <v>0.49607675346625291</v>
      </c>
      <c r="W16" s="68">
        <v>0.52217911490588453</v>
      </c>
      <c r="X16" s="68">
        <v>0.50682308746365534</v>
      </c>
      <c r="Y16" s="68">
        <v>0.48355822522624564</v>
      </c>
      <c r="Z16" s="68">
        <v>0.5060260329925268</v>
      </c>
      <c r="AA16" s="68">
        <v>0.43710318307930157</v>
      </c>
      <c r="AB16" s="68">
        <v>0.47598007512319462</v>
      </c>
      <c r="AC16" s="68">
        <v>0.42614951034174881</v>
      </c>
    </row>
    <row r="17" spans="1:29" x14ac:dyDescent="0.3">
      <c r="A17" s="61" t="s">
        <v>22</v>
      </c>
      <c r="B17" s="68">
        <v>0.21240817710327242</v>
      </c>
      <c r="C17" s="68">
        <v>0.23182262220080474</v>
      </c>
      <c r="D17" s="68">
        <v>0.18475419030492002</v>
      </c>
      <c r="E17" s="68">
        <v>0.23966260566914607</v>
      </c>
      <c r="F17" s="68">
        <v>0.2439003896920052</v>
      </c>
      <c r="G17" s="68">
        <v>0.26021062482074858</v>
      </c>
      <c r="H17" s="68">
        <v>0.19586395481207289</v>
      </c>
      <c r="I17" s="68">
        <v>0.24332818261291911</v>
      </c>
      <c r="J17" s="68">
        <v>0.24984286094453032</v>
      </c>
      <c r="K17" s="68">
        <v>0.25663443627081861</v>
      </c>
      <c r="L17" s="68">
        <v>0.25473519059254407</v>
      </c>
      <c r="M17" s="68">
        <v>0.25705989629885445</v>
      </c>
      <c r="N17" s="68">
        <v>0.25674312357482132</v>
      </c>
      <c r="O17" s="68">
        <v>0.34747847844718699</v>
      </c>
      <c r="P17" s="68">
        <v>0.36990346134005858</v>
      </c>
      <c r="Q17" s="68">
        <v>0.33462514999747944</v>
      </c>
      <c r="R17" s="68">
        <v>0.378153216744817</v>
      </c>
      <c r="S17" s="68">
        <v>0.33921568142648761</v>
      </c>
      <c r="T17" s="68">
        <v>0.21632349751414418</v>
      </c>
      <c r="U17" s="68">
        <v>0.25604712577724409</v>
      </c>
      <c r="V17" s="68">
        <v>0.25585633092271093</v>
      </c>
      <c r="W17" s="68">
        <v>0.27277673852319517</v>
      </c>
      <c r="X17" s="68">
        <v>0.2622658496504488</v>
      </c>
      <c r="Y17" s="68">
        <v>0.25027194359181543</v>
      </c>
      <c r="Z17" s="68">
        <v>0.25871436895880229</v>
      </c>
      <c r="AA17" s="68">
        <v>0.22546786457138948</v>
      </c>
      <c r="AB17" s="68">
        <v>0.24139688519242963</v>
      </c>
      <c r="AC17" s="68">
        <v>0.22293591325433601</v>
      </c>
    </row>
    <row r="18" spans="1:29" x14ac:dyDescent="0.3">
      <c r="A18" s="61" t="s">
        <v>84</v>
      </c>
      <c r="B18" s="73">
        <v>1.4827043705642553</v>
      </c>
      <c r="C18" s="73">
        <v>1.7833076647471193</v>
      </c>
      <c r="D18" s="73">
        <v>0.95146485411465809</v>
      </c>
      <c r="E18" s="73">
        <v>0.98567460585767797</v>
      </c>
      <c r="F18" s="73">
        <v>1.0443187989536766</v>
      </c>
      <c r="G18" s="73">
        <v>1.0935059998438914</v>
      </c>
      <c r="H18" s="73">
        <v>0.89215929340254652</v>
      </c>
      <c r="I18" s="73">
        <v>1.4645207880839215</v>
      </c>
      <c r="J18" s="73">
        <v>1.6394108455547567</v>
      </c>
      <c r="K18" s="73">
        <v>1.1433073497293269</v>
      </c>
      <c r="L18" s="73">
        <v>1.7761820350633275</v>
      </c>
      <c r="M18" s="73">
        <v>1.7203127367417856</v>
      </c>
      <c r="N18" s="73">
        <v>1.0705106882994895</v>
      </c>
      <c r="O18" s="73">
        <v>1.9239880157583851</v>
      </c>
      <c r="P18" s="73">
        <v>1.7176117566434621</v>
      </c>
      <c r="Q18" s="73">
        <v>2.9704855811957307</v>
      </c>
      <c r="R18" s="73">
        <v>1.5831723567123606</v>
      </c>
      <c r="S18" s="73">
        <v>1.1981735258001336</v>
      </c>
      <c r="T18" s="73">
        <v>0.95788589656118373</v>
      </c>
      <c r="U18" s="73">
        <v>1.2475948492010682</v>
      </c>
      <c r="V18" s="73">
        <v>1.0542084417464834</v>
      </c>
      <c r="W18" s="73">
        <v>1.3126802010550056</v>
      </c>
      <c r="X18" s="73">
        <v>1.1252472159378231</v>
      </c>
      <c r="Y18" s="73">
        <v>1.6861373916512667</v>
      </c>
      <c r="Z18" s="73">
        <v>1.0936144614322918</v>
      </c>
      <c r="AA18" s="73">
        <v>2.4624197794370319</v>
      </c>
      <c r="AB18" s="73">
        <v>3.1402084953469025</v>
      </c>
      <c r="AC18" s="73">
        <v>2.6305343146465185</v>
      </c>
    </row>
    <row r="19" spans="1:29" x14ac:dyDescent="0.3">
      <c r="A19" s="61" t="s">
        <v>85</v>
      </c>
      <c r="B19" s="73">
        <v>2.4327875605142184</v>
      </c>
      <c r="C19" s="73">
        <v>2.4315836864895379</v>
      </c>
      <c r="D19" s="73">
        <v>2.4260661676723569</v>
      </c>
      <c r="E19" s="73">
        <v>2.4304742845464493</v>
      </c>
      <c r="F19" s="73">
        <v>2.4299566089124403</v>
      </c>
      <c r="G19" s="73">
        <v>2.4096648143249135</v>
      </c>
      <c r="H19" s="73">
        <v>2.4221044753822651</v>
      </c>
      <c r="I19" s="73">
        <v>2.4159151564872965</v>
      </c>
      <c r="J19" s="73">
        <v>2.4173007199389924</v>
      </c>
      <c r="K19" s="73">
        <v>2.4273023183927447</v>
      </c>
      <c r="L19" s="73">
        <v>2.4235156236439579</v>
      </c>
      <c r="M19" s="73">
        <v>2.4221104743145929</v>
      </c>
      <c r="N19" s="73">
        <v>2.4230099920269654</v>
      </c>
      <c r="O19" s="73">
        <v>2.3497601234276941</v>
      </c>
      <c r="P19" s="73">
        <v>2.3329712197613128</v>
      </c>
      <c r="Q19" s="73">
        <v>2.3414099406187385</v>
      </c>
      <c r="R19" s="73">
        <v>2.3582542932821937</v>
      </c>
      <c r="S19" s="73">
        <v>2.3861878922020927</v>
      </c>
      <c r="T19" s="73">
        <v>2.4223374526123198</v>
      </c>
      <c r="U19" s="73">
        <v>2.4248761922613458</v>
      </c>
      <c r="V19" s="73">
        <v>2.4306701802468891</v>
      </c>
      <c r="W19" s="73">
        <v>2.4237233201561073</v>
      </c>
      <c r="X19" s="73">
        <v>2.4171550792918173</v>
      </c>
      <c r="Y19" s="73">
        <v>2.4292784712743036</v>
      </c>
      <c r="Z19" s="73">
        <v>2.420720391434215</v>
      </c>
      <c r="AA19" s="73">
        <v>2.4044873203813588</v>
      </c>
      <c r="AB19" s="73">
        <v>2.43016273683758</v>
      </c>
      <c r="AC19" s="73">
        <v>2.3522161580531131</v>
      </c>
    </row>
    <row r="20" spans="1:29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9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9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9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9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9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9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9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9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9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9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Run</vt:lpstr>
      <vt:lpstr>Results</vt:lpstr>
      <vt:lpstr>Validation 30-Jun</vt:lpstr>
      <vt:lpstr>Sheet1</vt:lpstr>
      <vt:lpstr>Runs</vt:lpstr>
      <vt:lpstr>Runs1</vt:lpstr>
      <vt:lpstr>Scenarios</vt:lpstr>
      <vt:lpstr>DOE</vt:lpstr>
      <vt:lpstr>Runs2</vt:lpstr>
      <vt:lpstr>Scenarios (10-Jul)</vt:lpstr>
      <vt:lpstr>Scenarios (10-Jul) (2)</vt:lpstr>
      <vt:lpstr>Runs2 (2)</vt:lpstr>
      <vt:lpstr>Scenarios (2)</vt:lpstr>
      <vt:lpstr>Sheet2</vt:lpstr>
      <vt:lpstr>DOE!Print_Area</vt:lpstr>
      <vt:lpstr>Scenarios!Print_Area</vt:lpstr>
      <vt:lpstr>'Scenarios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Habib</cp:lastModifiedBy>
  <cp:lastPrinted>2015-07-13T07:25:07Z</cp:lastPrinted>
  <dcterms:created xsi:type="dcterms:W3CDTF">2015-02-12T15:55:13Z</dcterms:created>
  <dcterms:modified xsi:type="dcterms:W3CDTF">2015-12-09T16:39:34Z</dcterms:modified>
</cp:coreProperties>
</file>