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6944" windowHeight="6420" tabRatio="843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1" r:id="rId29"/>
    <pivotCache cacheId="2" r:id="rId30"/>
    <pivotCache cacheId="3" r:id="rId31"/>
  </pivotCaches>
</workbook>
</file>

<file path=xl/calcChain.xml><?xml version="1.0" encoding="utf-8"?>
<calcChain xmlns="http://schemas.openxmlformats.org/spreadsheetml/2006/main">
  <c r="O24" i="11" l="1"/>
  <c r="L24" i="11" l="1"/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<sst xmlns="http://schemas.openxmlformats.org/spreadsheetml/2006/main" count="562" uniqueCount="175">
  <si>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</si>
  <si>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</si>
  <si>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</si>
  <si>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</si>
  <si>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</si>
  <si>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</si>
  <si>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</si>
  <si>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</si>
  <si>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</si>
  <si>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</si>
  <si>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</si>
  <si>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</si>
  <si>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</si>
  <si>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</si>
  <si>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</si>
  <si>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</si>
  <si>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</si>
  <si>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</si>
  <si>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</si>
  <si>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</si>
  <si>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</si>
  <si>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</si>
  <si>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</si>
  <si>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</si>
  <si>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</si>
  <si>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</si>
  <si>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</si>
  <si>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</si>
  <si>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</si>
  <si>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</si>
  <si>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</si>
  <si>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</si>
  <si>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</si>
  <si>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</si>
  <si>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</si>
  <si>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</si>
  <si>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</si>
  <si>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</si>
  <si>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</si>
  <si>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</si>
  <si>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</si>
  <si>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</si>
  <si>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</si>
  <si>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</si>
  <si>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</si>
  <si>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</si>
  <si>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</si>
  <si>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</si>
  <si>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</si>
  <si>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</si>
  <si>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</si>
  <si>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</si>
  <si>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</si>
  <si>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</si>
  <si>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</si>
  <si>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</si>
  <si>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</si>
  <si>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</si>
  <si>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</si>
  <si>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</si>
  <si>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</si>
  <si>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</si>
  <si>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</si>
  <si>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</si>
  <si>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</si>
  <si>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</si>
  <si>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</si>
  <si>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</si>
  <si>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</si>
  <si>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</si>
  <si>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</si>
  <si>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</si>
  <si>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</si>
  <si>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</si>
  <si>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</si>
  <si>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</si>
  <si>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</si>
  <si>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</si>
  <si>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</si>
  <si>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</si>
  <si>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</si>
  <si>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</si>
  <si>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</si>
  <si>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</si>
  <si>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</si>
  <si>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</si>
  <si>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</si>
  <si>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</si>
  <si>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</si>
  <si>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</si>
  <si>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</si>
  <si>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</si>
  <si>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</si>
  <si>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</si>
  <si>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</si>
  <si>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</si>
  <si>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</si>
  <si>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</si>
  <si>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</si>
  <si>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</si>
  <si>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</si>
  <si>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</si>
  <si>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</si>
  <si>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</si>
  <si>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</si>
  <si>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</si>
  <si>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</si>
  <si>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</si>
  <si>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</si>
  <si>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</si>
  <si>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</si>
  <si>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</si>
  <si>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</si>
  <si>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</si>
  <si>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</si>
  <si>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</si>
  <si>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</si>
  <si>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</si>
  <si>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</si>
  <si>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</si>
  <si>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</si>
  <si>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</si>
  <si>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</si>
  <si>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</si>
  <si>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</si>
  <si>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</si>
  <si>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</si>
  <si>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</si>
  <si>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</si>
  <si>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</si>
  <si>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</si>
  <si>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</si>
  <si>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</si>
  <si>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</si>
  <si>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</si>
  <si>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</si>
  <si>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</si>
  <si>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</si>
  <si>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</si>
  <si>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</si>
  <si>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</si>
  <si>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</si>
  <si>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</si>
  <si>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</si>
  <si>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</si>
  <si>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</si>
  <si>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</si>
  <si>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</si>
  <si>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</si>
  <si>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</si>
  <si>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</si>
  <si>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</si>
  <si>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</si>
  <si>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</si>
  <si>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</si>
  <si>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</si>
  <si>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</si>
  <si>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</si>
  <si>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</si>
  <si>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</si>
  <si>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</si>
  <si>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</si>
  <si>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</si>
  <si>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</si>
  <si>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</si>
  <si>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</si>
  <si>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</si>
  <si>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</si>
  <si>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</si>
  <si>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Age_Group_Dist</t>
  </si>
  <si>
    <t>&lt;65</t>
  </si>
  <si>
    <t>65-70</t>
  </si>
  <si>
    <t>70-75</t>
  </si>
  <si>
    <t>&gt;75</t>
  </si>
  <si>
    <t>Age_Group_Dist_AMAU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</si>
</sst>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46512"/>
        <c:axId val="907043792"/>
      </c:lineChart>
      <c:catAx>
        <c:axId val="90704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3792"/>
        <c:crosses val="autoZero"/>
        <c:auto val="1"/>
        <c:lblAlgn val="ctr"/>
        <c:lblOffset val="100"/>
        <c:noMultiLvlLbl val="0"/>
      </c:catAx>
      <c:valAx>
        <c:axId val="9070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47056"/>
        <c:axId val="907038896"/>
      </c:lineChart>
      <c:catAx>
        <c:axId val="9070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38896"/>
        <c:crosses val="autoZero"/>
        <c:auto val="1"/>
        <c:lblAlgn val="ctr"/>
        <c:lblOffset val="100"/>
        <c:noMultiLvlLbl val="0"/>
      </c:catAx>
      <c:valAx>
        <c:axId val="9070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41616"/>
        <c:axId val="907042704"/>
      </c:lineChart>
      <c:catAx>
        <c:axId val="9070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2704"/>
        <c:crosses val="autoZero"/>
        <c:auto val="1"/>
        <c:lblAlgn val="ctr"/>
        <c:lblOffset val="100"/>
        <c:noMultiLvlLbl val="0"/>
      </c:catAx>
      <c:valAx>
        <c:axId val="9070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4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31440"/>
        <c:axId val="1191425456"/>
      </c:lineChart>
      <c:catAx>
        <c:axId val="11914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25456"/>
        <c:crosses val="autoZero"/>
        <c:auto val="1"/>
        <c:lblAlgn val="ctr"/>
        <c:lblOffset val="100"/>
        <c:noMultiLvlLbl val="0"/>
      </c:catAx>
      <c:valAx>
        <c:axId val="119142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3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54832"/>
        <c:axId val="1191446128"/>
      </c:lineChart>
      <c:catAx>
        <c:axId val="119145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46128"/>
        <c:crosses val="autoZero"/>
        <c:auto val="1"/>
        <c:lblAlgn val="ctr"/>
        <c:lblOffset val="100"/>
        <c:noMultiLvlLbl val="0"/>
      </c:catAx>
      <c:valAx>
        <c:axId val="11914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5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450480"/>
        <c:axId val="1191451024"/>
      </c:lineChart>
      <c:catAx>
        <c:axId val="119145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51024"/>
        <c:crosses val="autoZero"/>
        <c:auto val="1"/>
        <c:lblAlgn val="ctr"/>
        <c:lblOffset val="100"/>
        <c:noMultiLvlLbl val="0"/>
      </c:catAx>
      <c:valAx>
        <c:axId val="11914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tabSelected="1" zoomScale="65" zoomScaleNormal="65" workbookViewId="0"/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9.6342801129990097</v>
      </c>
      <c r="C1" s="35">
        <v>4.1310547826601844</v>
      </c>
      <c r="D1" s="36">
        <v>9695</v>
      </c>
      <c r="E1" s="36">
        <v>1442</v>
      </c>
      <c r="F1" s="36">
        <v>635</v>
      </c>
      <c r="G1" s="36">
        <v>392</v>
      </c>
      <c r="H1" s="36">
        <v>411</v>
      </c>
      <c r="I1" s="36">
        <v>222</v>
      </c>
      <c r="J1" s="36">
        <v>5445</v>
      </c>
      <c r="K1" s="36">
        <v>990</v>
      </c>
      <c r="L1" s="36">
        <v>240</v>
      </c>
      <c r="M1" s="36">
        <v>73</v>
      </c>
      <c r="N1" s="38">
        <v>0.44994173649034014</v>
      </c>
      <c r="O1" s="38">
        <v>0.5002323627100117</v>
      </c>
      <c r="P1" s="38">
        <v>0.40410446220444418</v>
      </c>
      <c r="Q1" s="38">
        <v>0.21161766036737586</v>
      </c>
      <c r="R1" s="37">
        <v>1.5524527139506163</v>
      </c>
      <c r="S1" s="37">
        <v>2.4337008416595065</v>
      </c>
      <c r="T1" s="38">
        <f>E1/D1</f>
        <v>0.14873646209386282</v>
      </c>
      <c r="U1" s="38">
        <f>I1/E1</f>
        <v>0.15395284327323161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9.6342801129990097</v>
      </c>
      <c r="C13" s="42">
        <f t="shared" si="2"/>
        <v>4.1310547826601844</v>
      </c>
      <c r="D13" s="100">
        <f t="shared" si="2"/>
        <v>9695</v>
      </c>
      <c r="E13" s="100">
        <f t="shared" si="2"/>
        <v>1442</v>
      </c>
      <c r="F13" s="100">
        <f t="shared" si="2"/>
        <v>635</v>
      </c>
      <c r="G13" s="100">
        <f t="shared" si="2"/>
        <v>392</v>
      </c>
      <c r="H13" s="100">
        <f t="shared" si="2"/>
        <v>411</v>
      </c>
      <c r="I13" s="100">
        <f t="shared" si="2"/>
        <v>222</v>
      </c>
      <c r="J13" s="100">
        <f t="shared" si="2"/>
        <v>5445</v>
      </c>
      <c r="K13" s="100">
        <f t="shared" si="2"/>
        <v>990</v>
      </c>
      <c r="L13" s="100">
        <f t="shared" si="2"/>
        <v>240</v>
      </c>
      <c r="M13" s="100">
        <f t="shared" ref="M13:U13" si="3">AVERAGE(M1:M10)</f>
        <v>73</v>
      </c>
      <c r="N13" s="101">
        <f t="shared" si="3"/>
        <v>0.44994173649034014</v>
      </c>
      <c r="O13" s="101">
        <f t="shared" si="3"/>
        <v>0.5002323627100117</v>
      </c>
      <c r="P13" s="101">
        <f t="shared" si="3"/>
        <v>0.40410446220444418</v>
      </c>
      <c r="Q13" s="101">
        <f t="shared" si="3"/>
        <v>0.21161766036737586</v>
      </c>
      <c r="R13" s="42">
        <f t="shared" si="3"/>
        <v>1.5524527139506163</v>
      </c>
      <c r="S13" s="42">
        <f t="shared" si="3"/>
        <v>2.4337008416595065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7.6291456088302026E-2</v>
      </c>
      <c r="C15" s="92">
        <f t="shared" ref="C15:E15" si="4">ABS((C14-C1)/C14)</f>
        <v>7.3754533035833084E-2</v>
      </c>
      <c r="D15" s="92">
        <f t="shared" si="4"/>
        <v>2.2089973774460359E-2</v>
      </c>
      <c r="E15" s="92">
        <f t="shared" si="4"/>
        <v>7.5705437026841018E-3</v>
      </c>
      <c r="F15" s="92"/>
      <c r="G15" s="92"/>
      <c r="H15" s="92"/>
      <c r="I15" s="92"/>
      <c r="J15" s="92"/>
      <c r="K15" s="92">
        <f t="shared" ref="K15:N15" si="5">ABS((K14-K1)/K14)</f>
        <v>0.65</v>
      </c>
      <c r="L15" s="92">
        <f t="shared" si="5"/>
        <v>0.14285714285714285</v>
      </c>
      <c r="M15" s="92"/>
      <c r="N15" s="92">
        <f t="shared" si="5"/>
        <v>9.7418869488634555E-2</v>
      </c>
      <c r="O15" s="104"/>
      <c r="P15" s="104"/>
      <c r="Q15" s="104"/>
      <c r="R15" s="104"/>
      <c r="S15" s="104"/>
      <c r="T15" s="92">
        <f t="shared" ref="T15" si="6">ABS((T14-T1)/T14)</f>
        <v>1.4847408946012408E-2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24"/>
  <sheetViews>
    <sheetView workbookViewId="0">
      <selection activeCell="O7" sqref="O7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0" width="8.88671875" style="43"/>
    <col min="11" max="11" width="13.44140625" style="43" bestFit="1" customWidth="1"/>
    <col min="12" max="12" width="23.33203125" style="43" bestFit="1" customWidth="1"/>
    <col min="13" max="13" width="8.88671875" style="43"/>
    <col min="14" max="14" width="13.44140625" style="43" bestFit="1" customWidth="1"/>
    <col min="15" max="15" width="23.33203125" style="43" bestFit="1" customWidth="1"/>
    <col min="16" max="16384" width="8.88671875" style="43"/>
  </cols>
  <sheetData>
    <row r="1" spans="1:15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  <c r="K1" s="45" t="s">
        <v>26</v>
      </c>
      <c r="L1" s="80" t="s">
        <v>169</v>
      </c>
      <c r="N1" s="45" t="s">
        <v>26</v>
      </c>
      <c r="O1" s="80" t="s">
        <v>174</v>
      </c>
    </row>
    <row r="2" spans="1:15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  <c r="K2" s="45" t="s">
        <v>27</v>
      </c>
      <c r="L2" s="82" t="s">
        <v>28</v>
      </c>
      <c r="N2" s="45" t="s">
        <v>27</v>
      </c>
      <c r="O2" s="82" t="s">
        <v>28</v>
      </c>
    </row>
    <row r="3" spans="1:15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  <c r="K3" s="71">
        <v>0</v>
      </c>
      <c r="L3" s="83">
        <v>0.8</v>
      </c>
      <c r="M3" s="43" t="s">
        <v>170</v>
      </c>
      <c r="N3" s="71">
        <v>0</v>
      </c>
      <c r="O3" s="83">
        <v>0.61</v>
      </c>
    </row>
    <row r="4" spans="1:15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  <c r="K4" s="71">
        <v>1</v>
      </c>
      <c r="L4" s="83">
        <v>0.06</v>
      </c>
      <c r="M4" s="43" t="s">
        <v>171</v>
      </c>
      <c r="N4" s="71">
        <v>1</v>
      </c>
      <c r="O4" s="83">
        <v>0.1</v>
      </c>
    </row>
    <row r="5" spans="1:15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  <c r="K5" s="71">
        <v>2</v>
      </c>
      <c r="L5" s="83">
        <v>0.04</v>
      </c>
      <c r="M5" s="43" t="s">
        <v>172</v>
      </c>
      <c r="N5" s="71">
        <v>2</v>
      </c>
      <c r="O5" s="83">
        <v>0.09</v>
      </c>
    </row>
    <row r="6" spans="1:15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  <c r="K6" s="71">
        <v>3</v>
      </c>
      <c r="L6" s="83">
        <v>0.1</v>
      </c>
      <c r="M6" s="43" t="s">
        <v>173</v>
      </c>
      <c r="N6" s="71">
        <v>3</v>
      </c>
      <c r="O6" s="83">
        <v>0.2</v>
      </c>
    </row>
    <row r="7" spans="1:15" x14ac:dyDescent="0.25">
      <c r="A7" s="71">
        <v>4</v>
      </c>
      <c r="B7" s="83"/>
      <c r="D7" s="71">
        <v>4</v>
      </c>
      <c r="E7" s="83"/>
      <c r="G7" s="71">
        <v>4</v>
      </c>
      <c r="H7" s="83"/>
      <c r="K7" s="71">
        <v>4</v>
      </c>
      <c r="L7" s="83"/>
      <c r="N7" s="71">
        <v>4</v>
      </c>
      <c r="O7" s="83"/>
    </row>
    <row r="8" spans="1:15" x14ac:dyDescent="0.25">
      <c r="A8" s="71">
        <v>5</v>
      </c>
      <c r="B8" s="83"/>
      <c r="D8" s="71">
        <v>5</v>
      </c>
      <c r="E8" s="83"/>
      <c r="G8" s="71">
        <v>5</v>
      </c>
      <c r="H8" s="83"/>
      <c r="K8" s="71">
        <v>5</v>
      </c>
      <c r="L8" s="83"/>
      <c r="N8" s="71">
        <v>5</v>
      </c>
      <c r="O8" s="83"/>
    </row>
    <row r="9" spans="1:15" x14ac:dyDescent="0.25">
      <c r="A9" s="71">
        <v>6</v>
      </c>
      <c r="B9" s="83"/>
      <c r="D9" s="71">
        <v>6</v>
      </c>
      <c r="E9" s="83"/>
      <c r="G9" s="71">
        <v>6</v>
      </c>
      <c r="H9" s="83"/>
      <c r="K9" s="71">
        <v>6</v>
      </c>
      <c r="L9" s="83"/>
      <c r="N9" s="71">
        <v>6</v>
      </c>
      <c r="O9" s="83"/>
    </row>
    <row r="10" spans="1:15" x14ac:dyDescent="0.25">
      <c r="A10" s="71">
        <v>7</v>
      </c>
      <c r="B10" s="83"/>
      <c r="D10" s="71">
        <v>7</v>
      </c>
      <c r="E10" s="83"/>
      <c r="G10" s="71">
        <v>7</v>
      </c>
      <c r="H10" s="83"/>
      <c r="K10" s="71">
        <v>7</v>
      </c>
      <c r="L10" s="83"/>
      <c r="N10" s="71">
        <v>7</v>
      </c>
      <c r="O10" s="83"/>
    </row>
    <row r="11" spans="1:15" x14ac:dyDescent="0.25">
      <c r="A11" s="71">
        <v>8</v>
      </c>
      <c r="B11" s="83"/>
      <c r="D11" s="71">
        <v>8</v>
      </c>
      <c r="E11" s="83"/>
      <c r="G11" s="71">
        <v>8</v>
      </c>
      <c r="H11" s="83"/>
      <c r="K11" s="71">
        <v>8</v>
      </c>
      <c r="L11" s="83"/>
      <c r="N11" s="71">
        <v>8</v>
      </c>
      <c r="O11" s="83"/>
    </row>
    <row r="12" spans="1:15" x14ac:dyDescent="0.25">
      <c r="A12" s="71">
        <v>9</v>
      </c>
      <c r="B12" s="83"/>
      <c r="D12" s="71">
        <v>9</v>
      </c>
      <c r="E12" s="83"/>
      <c r="G12" s="71">
        <v>9</v>
      </c>
      <c r="H12" s="83"/>
      <c r="K12" s="71">
        <v>9</v>
      </c>
      <c r="L12" s="83"/>
      <c r="N12" s="71">
        <v>9</v>
      </c>
      <c r="O12" s="83"/>
    </row>
    <row r="13" spans="1:15" x14ac:dyDescent="0.25">
      <c r="A13" s="71">
        <v>10</v>
      </c>
      <c r="B13" s="83"/>
      <c r="D13" s="71">
        <v>10</v>
      </c>
      <c r="E13" s="83"/>
      <c r="G13" s="71">
        <v>10</v>
      </c>
      <c r="H13" s="83"/>
      <c r="K13" s="71">
        <v>10</v>
      </c>
      <c r="L13" s="83"/>
      <c r="N13" s="71">
        <v>10</v>
      </c>
      <c r="O13" s="83"/>
    </row>
    <row r="14" spans="1:15" x14ac:dyDescent="0.25">
      <c r="A14" s="71">
        <v>11</v>
      </c>
      <c r="B14" s="83"/>
      <c r="D14" s="71">
        <v>11</v>
      </c>
      <c r="E14" s="83"/>
      <c r="G14" s="71">
        <v>11</v>
      </c>
      <c r="H14" s="83"/>
      <c r="K14" s="71">
        <v>11</v>
      </c>
      <c r="L14" s="83"/>
      <c r="N14" s="71">
        <v>11</v>
      </c>
      <c r="O14" s="83"/>
    </row>
    <row r="15" spans="1:15" x14ac:dyDescent="0.25">
      <c r="A15" s="71">
        <v>12</v>
      </c>
      <c r="B15" s="83"/>
      <c r="D15" s="71">
        <v>12</v>
      </c>
      <c r="E15" s="83"/>
      <c r="G15" s="71">
        <v>12</v>
      </c>
      <c r="H15" s="83"/>
      <c r="K15" s="71">
        <v>12</v>
      </c>
      <c r="L15" s="83"/>
      <c r="N15" s="71">
        <v>12</v>
      </c>
      <c r="O15" s="83"/>
    </row>
    <row r="16" spans="1:15" x14ac:dyDescent="0.25">
      <c r="A16" s="71">
        <v>13</v>
      </c>
      <c r="B16" s="83"/>
      <c r="D16" s="71">
        <v>13</v>
      </c>
      <c r="E16" s="83"/>
      <c r="G16" s="71">
        <v>13</v>
      </c>
      <c r="H16" s="83"/>
      <c r="K16" s="71">
        <v>13</v>
      </c>
      <c r="L16" s="83"/>
      <c r="N16" s="71">
        <v>13</v>
      </c>
      <c r="O16" s="83"/>
    </row>
    <row r="17" spans="1:15" x14ac:dyDescent="0.25">
      <c r="A17" s="71">
        <v>14</v>
      </c>
      <c r="B17" s="83"/>
      <c r="D17" s="71">
        <v>14</v>
      </c>
      <c r="E17" s="83"/>
      <c r="G17" s="71">
        <v>14</v>
      </c>
      <c r="H17" s="83"/>
      <c r="K17" s="71">
        <v>14</v>
      </c>
      <c r="L17" s="83"/>
      <c r="N17" s="71">
        <v>14</v>
      </c>
      <c r="O17" s="83"/>
    </row>
    <row r="18" spans="1:15" x14ac:dyDescent="0.25">
      <c r="A18" s="71">
        <v>15</v>
      </c>
      <c r="B18" s="83"/>
      <c r="D18" s="71">
        <v>15</v>
      </c>
      <c r="E18" s="83"/>
      <c r="G18" s="71">
        <v>15</v>
      </c>
      <c r="H18" s="83"/>
      <c r="K18" s="71">
        <v>15</v>
      </c>
      <c r="L18" s="83"/>
      <c r="N18" s="71">
        <v>15</v>
      </c>
      <c r="O18" s="83"/>
    </row>
    <row r="19" spans="1:15" x14ac:dyDescent="0.25">
      <c r="A19" s="71">
        <v>16</v>
      </c>
      <c r="B19" s="83"/>
      <c r="D19" s="71">
        <v>16</v>
      </c>
      <c r="E19" s="83"/>
      <c r="G19" s="71">
        <v>16</v>
      </c>
      <c r="H19" s="83"/>
      <c r="K19" s="71">
        <v>16</v>
      </c>
      <c r="L19" s="83"/>
      <c r="N19" s="71">
        <v>16</v>
      </c>
      <c r="O19" s="83"/>
    </row>
    <row r="20" spans="1:15" x14ac:dyDescent="0.25">
      <c r="A20" s="71">
        <v>17</v>
      </c>
      <c r="B20" s="83"/>
      <c r="D20" s="71">
        <v>17</v>
      </c>
      <c r="E20" s="83"/>
      <c r="G20" s="71">
        <v>17</v>
      </c>
      <c r="H20" s="83"/>
      <c r="K20" s="71">
        <v>17</v>
      </c>
      <c r="L20" s="83"/>
      <c r="N20" s="71">
        <v>17</v>
      </c>
      <c r="O20" s="83"/>
    </row>
    <row r="21" spans="1:15" x14ac:dyDescent="0.25">
      <c r="A21" s="71">
        <v>18</v>
      </c>
      <c r="B21" s="83"/>
      <c r="D21" s="71">
        <v>18</v>
      </c>
      <c r="E21" s="83"/>
      <c r="G21" s="71">
        <v>18</v>
      </c>
      <c r="H21" s="83"/>
      <c r="K21" s="71">
        <v>18</v>
      </c>
      <c r="L21" s="83"/>
      <c r="N21" s="71">
        <v>18</v>
      </c>
      <c r="O21" s="83"/>
    </row>
    <row r="22" spans="1:15" x14ac:dyDescent="0.25">
      <c r="A22" s="71">
        <v>19</v>
      </c>
      <c r="B22" s="83"/>
      <c r="D22" s="71">
        <v>19</v>
      </c>
      <c r="E22" s="83"/>
      <c r="G22" s="71">
        <v>19</v>
      </c>
      <c r="H22" s="83"/>
      <c r="K22" s="71">
        <v>19</v>
      </c>
      <c r="L22" s="83"/>
      <c r="N22" s="71">
        <v>19</v>
      </c>
      <c r="O22" s="83"/>
    </row>
    <row r="23" spans="1:15" x14ac:dyDescent="0.25">
      <c r="A23" s="71">
        <v>20</v>
      </c>
      <c r="B23" s="83"/>
      <c r="D23" s="71">
        <v>20</v>
      </c>
      <c r="E23" s="83"/>
      <c r="G23" s="71">
        <v>20</v>
      </c>
      <c r="H23" s="83"/>
      <c r="K23" s="71">
        <v>20</v>
      </c>
      <c r="L23" s="83"/>
      <c r="N23" s="71">
        <v>20</v>
      </c>
      <c r="O23" s="83"/>
    </row>
    <row r="24" spans="1:1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  <c r="K24" s="81" t="s">
        <v>36</v>
      </c>
      <c r="L24" s="85">
        <f>SUM(L3:L23)</f>
        <v>1.0000000000000002</v>
      </c>
      <c r="N24" s="81" t="s">
        <v>36</v>
      </c>
      <c r="O24" s="85">
        <f>SUM(O3:O23)</f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2015-12-10T19:50:58Z</dcterms:modified>
</cp:coreProperties>
</file>