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320" windowHeight="9060" tabRatio="642" activeTab="2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11" i="17"/>
  <c r="A12"/>
  <c r="A10"/>
  <c r="A18"/>
  <c r="A17"/>
  <c r="A16"/>
  <c r="A15"/>
  <c r="A14"/>
  <c r="A13"/>
  <c r="A9"/>
  <c r="A8"/>
  <c r="A7"/>
  <c r="A6"/>
  <c r="A5"/>
  <c r="AC2"/>
  <c r="AC1"/>
  <c r="A12" i="16"/>
  <c r="A7"/>
  <c r="A16"/>
  <c r="A15"/>
  <c r="A14"/>
  <c r="A13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3" i="15"/>
  <c r="A22"/>
  <c r="A21"/>
  <c r="A20"/>
  <c r="A19"/>
  <c r="A18"/>
  <c r="A17"/>
  <c r="A16"/>
  <c r="A15"/>
  <c r="A14"/>
  <c r="A12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4" i="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A8" i="8"/>
  <c r="CW964" i="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9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0"/>
  <c r="A11"/>
  <c r="A15"/>
  <c r="A16"/>
  <c r="A17"/>
  <c r="A18"/>
  <c r="A19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<sst xmlns="http://schemas.openxmlformats.org/spreadsheetml/2006/main" count="790" uniqueCount="188">
  <si>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</si>
  <si>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</si>
  <si>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</si>
  <si>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</si>
  <si>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</si>
  <si>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</si>
  <si>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</si>
  <si>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</si>
  <si>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</si>
  <si>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</si>
  <si>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</si>
  <si>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</si>
  <si>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</si>
  <si>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</si>
  <si>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</si>
  <si>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</si>
  <si>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</si>
  <si>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</si>
  <si>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</si>
  <si>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</si>
  <si>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</si>
  <si>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</si>
  <si>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</si>
  <si>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</si>
  <si>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</si>
  <si>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</si>
  <si>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</si>
  <si>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</si>
  <si>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</si>
  <si>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</si>
  <si>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</si>
  <si>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</si>
  <si>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</si>
  <si>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</si>
  <si>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</si>
  <si>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</si>
  <si>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</si>
  <si>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</si>
  <si>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</si>
  <si>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</si>
  <si>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</si>
  <si>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</si>
  <si>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</si>
  <si>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</si>
  <si>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</si>
  <si>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</si>
  <si>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</si>
  <si>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</si>
  <si>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</si>
  <si>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</si>
  <si>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</si>
  <si>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</si>
  <si>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</si>
  <si>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</si>
  <si>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</si>
  <si>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</si>
  <si>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</si>
  <si>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</si>
  <si>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</si>
  <si>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</si>
  <si>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</si>
  <si>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</si>
  <si>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</si>
  <si>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</si>
  <si>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</si>
  <si>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</si>
  <si>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</si>
  <si>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</si>
  <si>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</si>
  <si>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</si>
  <si>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</si>
  <si>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</si>
  <si>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</si>
  <si>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</si>
  <si>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</si>
  <si>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</si>
  <si>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</si>
  <si>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</si>
  <si>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</si>
  <si>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</si>
  <si>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</si>
  <si>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</si>
  <si>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</si>
  <si>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</si>
  <si>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</si>
  <si>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</si>
  <si>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</si>
  <si>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</si>
  <si>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</si>
  <si>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</si>
  <si>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</si>
  <si>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</si>
  <si>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</si>
  <si>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</si>
  <si>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</si>
  <si>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</si>
  <si>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</si>
  <si>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产品类型</t>
    <phoneticPr fontId="1" type="noConversion"/>
  </si>
  <si>
    <t>产品类型名称</t>
    <phoneticPr fontId="1" type="noConversion"/>
  </si>
  <si>
    <t>产品类型详细描述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</si>
  <si>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</si>
  <si>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</si>
  <si>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</si>
  <si>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产品标签</t>
    <phoneticPr fontId="1" type="noConversion"/>
  </si>
  <si>
    <t>产品标签名称</t>
    <phoneticPr fontId="1" type="noConversion"/>
  </si>
  <si>
    <t>产品标签详细描述</t>
    <phoneticPr fontId="1" type="noConversion"/>
  </si>
  <si>
    <t>T_PRODUCT_BRAND</t>
    <phoneticPr fontId="1" type="noConversion"/>
  </si>
  <si>
    <t>产品品牌</t>
    <phoneticPr fontId="1" type="noConversion"/>
  </si>
  <si>
    <t>产品品牌名称</t>
    <phoneticPr fontId="1" type="noConversion"/>
  </si>
  <si>
    <t>产品品牌详细描述</t>
    <phoneticPr fontId="1" type="noConversion"/>
  </si>
  <si>
    <t>产品品牌</t>
    <phoneticPr fontId="1" type="noConversion"/>
  </si>
  <si>
    <t>产品类型</t>
    <phoneticPr fontId="1" type="noConversion"/>
  </si>
  <si>
    <t>产品标签</t>
    <phoneticPr fontId="1" type="noConversion"/>
  </si>
  <si>
    <t>产品供应商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</si>
  <si>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</si>
  <si>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</si>
  <si>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</si>
  <si>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</si>
  <si>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</si>
  <si>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</si>
  <si>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</si>
  <si>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</si>
  <si>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</si>
  <si>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</si>
  <si>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</si>
  <si>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</si>
  <si>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</si>
  <si>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</si>
  <si>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</si>
  <si>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</si>
  <si>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</si>
  <si>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</si>
  <si>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</si>
  <si>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</si>
  <si>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</si>
  <si>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</si>
  <si>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</si>
  <si>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</si>
  <si>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</si>
  <si>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产品</t>
    <phoneticPr fontId="1" type="noConversion"/>
  </si>
  <si>
    <t>产品编号</t>
    <phoneticPr fontId="1" type="noConversion"/>
  </si>
  <si>
    <t>产品条形码</t>
    <phoneticPr fontId="1" type="noConversion"/>
  </si>
  <si>
    <t>产品名称-汉字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</si>
  <si>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</si>
  <si>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</si>
  <si>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</si>
  <si>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</si>
  <si>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产品详细描述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</si>
  <si>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</si>
  <si>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</si>
  <si>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</si>
  <si>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</si>
  <si>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</si>
  <si>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</si>
  <si>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</si>
  <si>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PRODUCT_TAG_UUID</t>
    <phoneticPr fontId="1" type="noConversion"/>
  </si>
  <si>
    <t>PRODUCT_SUPPLIER_UUID</t>
    <phoneticPr fontId="1" type="noConversion"/>
  </si>
  <si>
    <t>产品供应商</t>
    <phoneticPr fontId="1" type="noConversion"/>
  </si>
  <si>
    <t>产品</t>
    <phoneticPr fontId="1" type="noConversion"/>
  </si>
  <si>
    <t>T_STORE_TYPE</t>
  </si>
  <si>
    <t>T_STORE_TYPE</t>
    <phoneticPr fontId="1" type="noConversion"/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</si>
  <si>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</si>
  <si>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</si>
  <si>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</si>
  <si>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</si>
  <si>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</si>
  <si>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</si>
  <si>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</si>
  <si>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</si>
  <si>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</si>
  <si>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</si>
  <si>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</si>
  <si>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</si>
  <si>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</si>
  <si>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</si>
  <si>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</si>
  <si>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</si>
  <si>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</si>
  <si>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</si>
  <si>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</si>
  <si>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</si>
  <si>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</si>
  <si>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</si>
  <si>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仓库信息</t>
    <phoneticPr fontId="1" type="noConversion"/>
  </si>
  <si>
    <t>STORE_UUID</t>
    <phoneticPr fontId="1" type="noConversion"/>
  </si>
  <si>
    <t>STORE_ID</t>
    <phoneticPr fontId="1" type="noConversion"/>
  </si>
  <si>
    <t>门店</t>
    <phoneticPr fontId="1" type="noConversion"/>
  </si>
  <si>
    <t>仓库类型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</si>
</sst>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1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8" fillId="2" borderId="9" xfId="3" applyFont="1" applyFill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7" fillId="0" borderId="9" xfId="3" applyFont="1" applyBorder="1" applyAlignment="1">
      <alignment vertical="center"/>
    </xf>
    <xf numFmtId="0" fontId="6" fillId="0" borderId="0" xfId="3" applyFont="1" applyBorder="1" applyAlignment="1">
      <alignment horizontal="center" vertic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7" fillId="0" borderId="9" xfId="6" applyFont="1" applyBorder="1" applyAlignment="1">
      <alignment horizontal="center" vertical="top"/>
    </xf>
    <xf numFmtId="0" fontId="7" fillId="0" borderId="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10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8" fillId="2" borderId="9" xfId="6" applyFont="1" applyFill="1" applyBorder="1" applyAlignment="1">
      <alignment horizontal="center" vertical="center"/>
    </xf>
    <xf numFmtId="0" fontId="7" fillId="0" borderId="19" xfId="6" applyFont="1" applyBorder="1" applyAlignment="1">
      <alignment vertical="top"/>
    </xf>
    <xf numFmtId="0" fontId="7" fillId="3" borderId="9" xfId="6" applyFont="1" applyFill="1" applyBorder="1" applyAlignment="1">
      <alignment horizontal="right" vertical="top"/>
    </xf>
    <xf numFmtId="0" fontId="7" fillId="0" borderId="9" xfId="6" applyFont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horizontal="right"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7" fillId="4" borderId="9" xfId="6" applyFont="1" applyFill="1" applyBorder="1" applyAlignment="1">
      <alignment vertical="top"/>
    </xf>
    <xf numFmtId="0" fontId="7" fillId="4" borderId="9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830554"/>
          <a:ext cx="7169361" cy="235962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3031649"/>
          <a:ext cx="7169361" cy="234438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625" defaultRowHeight="12"/>
  <cols>
    <col min="1" max="16384" width="2.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7" t="s">
        <v>1</v>
      </c>
      <c r="AG41" s="27"/>
      <c r="AH41" s="27"/>
      <c r="AI41" s="27"/>
      <c r="AJ41" s="27"/>
      <c r="AK41" s="27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7"/>
      <c r="AG42" s="27"/>
      <c r="AH42" s="27"/>
      <c r="AI42" s="27"/>
      <c r="AJ42" s="27"/>
      <c r="AK42" s="27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7" t="s">
        <v>2</v>
      </c>
      <c r="AG43" s="27"/>
      <c r="AH43" s="27"/>
      <c r="AI43" s="27"/>
      <c r="AJ43" s="27"/>
      <c r="AK43" s="27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7"/>
      <c r="AG44" s="27"/>
      <c r="AH44" s="27"/>
      <c r="AI44" s="27"/>
      <c r="AJ44" s="27"/>
      <c r="AK44" s="27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7" t="s">
        <v>3</v>
      </c>
      <c r="AG45" s="27"/>
      <c r="AH45" s="27"/>
      <c r="AI45" s="27"/>
      <c r="AJ45" s="27"/>
      <c r="AK45" s="27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7"/>
      <c r="AG46" s="27"/>
      <c r="AH46" s="27"/>
      <c r="AI46" s="27"/>
      <c r="AJ46" s="27"/>
      <c r="AK46" s="27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8"/>
    </row>
    <row r="47" spans="1:52" ht="6.95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7" t="s">
        <v>4</v>
      </c>
      <c r="AG47" s="27"/>
      <c r="AH47" s="27"/>
      <c r="AI47" s="27"/>
      <c r="AJ47" s="27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7"/>
      <c r="AG48" s="27"/>
      <c r="AH48" s="27"/>
      <c r="AI48" s="27"/>
      <c r="AJ48" s="27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7" t="s">
        <v>5</v>
      </c>
      <c r="AG49" s="27"/>
      <c r="AH49" s="27"/>
      <c r="AI49" s="27"/>
      <c r="AJ49" s="27"/>
      <c r="AK49" s="27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7"/>
      <c r="AG50" s="27"/>
      <c r="AH50" s="27"/>
      <c r="AI50" s="27"/>
      <c r="AJ50" s="27"/>
      <c r="AK50" s="27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AL45:AY46"/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107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106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108</v>
      </c>
      <c r="D6" s="75"/>
      <c r="E6" s="75"/>
      <c r="F6" s="75"/>
      <c r="G6" s="75"/>
      <c r="H6" s="75"/>
      <c r="I6" s="75"/>
      <c r="J6" s="75"/>
      <c r="K6" s="76"/>
      <c r="L6" s="78" t="s">
        <v>64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109</v>
      </c>
      <c r="D7" s="75"/>
      <c r="E7" s="75"/>
      <c r="F7" s="75"/>
      <c r="G7" s="75"/>
      <c r="H7" s="75"/>
      <c r="I7" s="75"/>
      <c r="J7" s="75"/>
      <c r="K7" s="76"/>
      <c r="L7" s="78" t="s">
        <v>66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73" t="s">
        <v>25</v>
      </c>
      <c r="V8" s="73"/>
      <c r="W8" s="73"/>
      <c r="X8" s="73"/>
      <c r="Y8" s="73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I6" sqref="AI6:AJ15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113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115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2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116</v>
      </c>
      <c r="D6" s="75"/>
      <c r="E6" s="75"/>
      <c r="F6" s="75"/>
      <c r="G6" s="75"/>
      <c r="H6" s="75"/>
      <c r="I6" s="75"/>
      <c r="J6" s="75"/>
      <c r="K6" s="76"/>
      <c r="L6" s="78" t="s">
        <v>128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16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117</v>
      </c>
      <c r="D7" s="75"/>
      <c r="E7" s="75"/>
      <c r="F7" s="75"/>
      <c r="G7" s="75"/>
      <c r="H7" s="75"/>
      <c r="I7" s="75"/>
      <c r="J7" s="75"/>
      <c r="K7" s="76"/>
      <c r="L7" s="78" t="s">
        <v>64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32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80">
        <f t="shared" si="0"/>
        <v>4</v>
      </c>
      <c r="B8" s="80"/>
      <c r="C8" s="78" t="s">
        <v>118</v>
      </c>
      <c r="D8" s="75"/>
      <c r="E8" s="75"/>
      <c r="F8" s="75"/>
      <c r="G8" s="75"/>
      <c r="H8" s="75"/>
      <c r="I8" s="75"/>
      <c r="J8" s="75"/>
      <c r="K8" s="76"/>
      <c r="L8" s="78" t="s">
        <v>129</v>
      </c>
      <c r="M8" s="75"/>
      <c r="N8" s="75"/>
      <c r="O8" s="75"/>
      <c r="P8" s="75"/>
      <c r="Q8" s="75"/>
      <c r="R8" s="75"/>
      <c r="S8" s="75"/>
      <c r="T8" s="76"/>
      <c r="U8" s="71" t="s">
        <v>27</v>
      </c>
      <c r="V8" s="71"/>
      <c r="W8" s="71"/>
      <c r="X8" s="71"/>
      <c r="Y8" s="71"/>
      <c r="Z8" s="71">
        <v>16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80">
        <f t="shared" si="0"/>
        <v>5</v>
      </c>
      <c r="B9" s="80"/>
      <c r="C9" s="78" t="s">
        <v>119</v>
      </c>
      <c r="D9" s="75"/>
      <c r="E9" s="75"/>
      <c r="F9" s="75"/>
      <c r="G9" s="75"/>
      <c r="H9" s="75"/>
      <c r="I9" s="75"/>
      <c r="J9" s="75"/>
      <c r="K9" s="76"/>
      <c r="L9" s="78" t="s">
        <v>130</v>
      </c>
      <c r="M9" s="75"/>
      <c r="N9" s="75"/>
      <c r="O9" s="75"/>
      <c r="P9" s="75"/>
      <c r="Q9" s="75"/>
      <c r="R9" s="75"/>
      <c r="S9" s="75"/>
      <c r="T9" s="76"/>
      <c r="U9" s="71" t="s">
        <v>27</v>
      </c>
      <c r="V9" s="71"/>
      <c r="W9" s="71"/>
      <c r="X9" s="71"/>
      <c r="Y9" s="71"/>
      <c r="Z9" s="71">
        <v>32</v>
      </c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>
      <c r="A10" s="80">
        <f t="shared" si="0"/>
        <v>6</v>
      </c>
      <c r="B10" s="80"/>
      <c r="C10" s="78" t="s">
        <v>120</v>
      </c>
      <c r="D10" s="75"/>
      <c r="E10" s="75"/>
      <c r="F10" s="75"/>
      <c r="G10" s="75"/>
      <c r="H10" s="75"/>
      <c r="I10" s="75"/>
      <c r="J10" s="75"/>
      <c r="K10" s="76"/>
      <c r="L10" s="78" t="s">
        <v>131</v>
      </c>
      <c r="M10" s="75"/>
      <c r="N10" s="75"/>
      <c r="O10" s="75"/>
      <c r="P10" s="75"/>
      <c r="Q10" s="75"/>
      <c r="R10" s="75"/>
      <c r="S10" s="75"/>
      <c r="T10" s="76"/>
      <c r="U10" s="71" t="s">
        <v>27</v>
      </c>
      <c r="V10" s="71"/>
      <c r="W10" s="71"/>
      <c r="X10" s="71"/>
      <c r="Y10" s="71"/>
      <c r="Z10" s="71">
        <v>32</v>
      </c>
      <c r="AA10" s="71"/>
      <c r="AB10" s="71"/>
      <c r="AC10" s="71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1:54">
      <c r="A11" s="80">
        <f t="shared" si="0"/>
        <v>7</v>
      </c>
      <c r="B11" s="80"/>
      <c r="C11" s="78" t="s">
        <v>121</v>
      </c>
      <c r="D11" s="75"/>
      <c r="E11" s="75"/>
      <c r="F11" s="75"/>
      <c r="G11" s="75"/>
      <c r="H11" s="75"/>
      <c r="I11" s="75"/>
      <c r="J11" s="75"/>
      <c r="K11" s="76"/>
      <c r="L11" s="78" t="s">
        <v>65</v>
      </c>
      <c r="M11" s="75"/>
      <c r="N11" s="75"/>
      <c r="O11" s="75"/>
      <c r="P11" s="75"/>
      <c r="Q11" s="75"/>
      <c r="R11" s="75"/>
      <c r="S11" s="75"/>
      <c r="T11" s="76"/>
      <c r="U11" s="71" t="s">
        <v>27</v>
      </c>
      <c r="V11" s="71"/>
      <c r="W11" s="71"/>
      <c r="X11" s="71"/>
      <c r="Y11" s="71"/>
      <c r="Z11" s="71">
        <v>32</v>
      </c>
      <c r="AA11" s="71"/>
      <c r="AB11" s="71"/>
      <c r="AC11" s="71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>
      <c r="A12" s="80">
        <f t="shared" si="0"/>
        <v>8</v>
      </c>
      <c r="B12" s="80"/>
      <c r="C12" s="78" t="s">
        <v>122</v>
      </c>
      <c r="D12" s="75"/>
      <c r="E12" s="75"/>
      <c r="F12" s="75"/>
      <c r="G12" s="75"/>
      <c r="H12" s="75"/>
      <c r="I12" s="75"/>
      <c r="J12" s="75"/>
      <c r="K12" s="76"/>
      <c r="L12" s="78" t="s">
        <v>132</v>
      </c>
      <c r="M12" s="75"/>
      <c r="N12" s="75"/>
      <c r="O12" s="75"/>
      <c r="P12" s="75"/>
      <c r="Q12" s="75"/>
      <c r="R12" s="75"/>
      <c r="S12" s="75"/>
      <c r="T12" s="76"/>
      <c r="U12" s="71" t="s">
        <v>27</v>
      </c>
      <c r="V12" s="71"/>
      <c r="W12" s="71"/>
      <c r="X12" s="71"/>
      <c r="Y12" s="71"/>
      <c r="Z12" s="71">
        <v>255</v>
      </c>
      <c r="AA12" s="71"/>
      <c r="AB12" s="71"/>
      <c r="AC12" s="71"/>
      <c r="AD12" s="71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1:54">
      <c r="A13" s="80">
        <f t="shared" si="0"/>
        <v>9</v>
      </c>
      <c r="B13" s="80"/>
      <c r="C13" s="78" t="s">
        <v>123</v>
      </c>
      <c r="D13" s="75"/>
      <c r="E13" s="75"/>
      <c r="F13" s="75"/>
      <c r="G13" s="75"/>
      <c r="H13" s="75"/>
      <c r="I13" s="75"/>
      <c r="J13" s="75"/>
      <c r="K13" s="76"/>
      <c r="L13" s="78" t="s">
        <v>133</v>
      </c>
      <c r="M13" s="75"/>
      <c r="N13" s="75"/>
      <c r="O13" s="75"/>
      <c r="P13" s="75"/>
      <c r="Q13" s="75"/>
      <c r="R13" s="75"/>
      <c r="S13" s="75"/>
      <c r="T13" s="76"/>
      <c r="U13" s="71" t="s">
        <v>27</v>
      </c>
      <c r="V13" s="71"/>
      <c r="W13" s="71"/>
      <c r="X13" s="71"/>
      <c r="Y13" s="71"/>
      <c r="Z13" s="71">
        <v>16</v>
      </c>
      <c r="AA13" s="71"/>
      <c r="AB13" s="71"/>
      <c r="AC13" s="71"/>
      <c r="AD13" s="71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1:54">
      <c r="A14" s="80">
        <f t="shared" si="0"/>
        <v>10</v>
      </c>
      <c r="B14" s="80"/>
      <c r="C14" s="78" t="s">
        <v>124</v>
      </c>
      <c r="D14" s="75"/>
      <c r="E14" s="75"/>
      <c r="F14" s="75"/>
      <c r="G14" s="75"/>
      <c r="H14" s="75"/>
      <c r="I14" s="75"/>
      <c r="J14" s="75"/>
      <c r="K14" s="76"/>
      <c r="L14" s="78" t="s">
        <v>66</v>
      </c>
      <c r="M14" s="75"/>
      <c r="N14" s="75"/>
      <c r="O14" s="75"/>
      <c r="P14" s="75"/>
      <c r="Q14" s="75"/>
      <c r="R14" s="75"/>
      <c r="S14" s="75"/>
      <c r="T14" s="76"/>
      <c r="U14" s="71" t="s">
        <v>27</v>
      </c>
      <c r="V14" s="71"/>
      <c r="W14" s="71"/>
      <c r="X14" s="71"/>
      <c r="Y14" s="71"/>
      <c r="Z14" s="71">
        <v>255</v>
      </c>
      <c r="AA14" s="71"/>
      <c r="AB14" s="71"/>
      <c r="AC14" s="71"/>
      <c r="AD14" s="71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1:54">
      <c r="A15" s="80">
        <f t="shared" si="0"/>
        <v>11</v>
      </c>
      <c r="B15" s="80"/>
      <c r="C15" s="78" t="s">
        <v>125</v>
      </c>
      <c r="D15" s="75"/>
      <c r="E15" s="75"/>
      <c r="F15" s="75"/>
      <c r="G15" s="75"/>
      <c r="H15" s="75"/>
      <c r="I15" s="75"/>
      <c r="J15" s="75"/>
      <c r="K15" s="76"/>
      <c r="L15" s="78" t="s">
        <v>134</v>
      </c>
      <c r="M15" s="75"/>
      <c r="N15" s="75"/>
      <c r="O15" s="75"/>
      <c r="P15" s="75"/>
      <c r="Q15" s="75"/>
      <c r="R15" s="75"/>
      <c r="S15" s="75"/>
      <c r="T15" s="76"/>
      <c r="U15" s="71" t="s">
        <v>27</v>
      </c>
      <c r="V15" s="71"/>
      <c r="W15" s="71"/>
      <c r="X15" s="71"/>
      <c r="Y15" s="71"/>
      <c r="Z15" s="71">
        <v>32</v>
      </c>
      <c r="AA15" s="71"/>
      <c r="AB15" s="71"/>
      <c r="AC15" s="71"/>
      <c r="AD15" s="71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>
      <c r="A16" s="80">
        <f t="shared" si="0"/>
        <v>12</v>
      </c>
      <c r="B16" s="80"/>
      <c r="C16" s="78" t="s">
        <v>126</v>
      </c>
      <c r="D16" s="75"/>
      <c r="E16" s="75"/>
      <c r="F16" s="75"/>
      <c r="G16" s="75"/>
      <c r="H16" s="75"/>
      <c r="I16" s="75"/>
      <c r="J16" s="75"/>
      <c r="K16" s="76"/>
      <c r="L16" s="78" t="s">
        <v>135</v>
      </c>
      <c r="M16" s="75"/>
      <c r="N16" s="75"/>
      <c r="O16" s="75"/>
      <c r="P16" s="75"/>
      <c r="Q16" s="75"/>
      <c r="R16" s="75"/>
      <c r="S16" s="75"/>
      <c r="T16" s="76"/>
      <c r="U16" s="71" t="s">
        <v>27</v>
      </c>
      <c r="V16" s="71"/>
      <c r="W16" s="71"/>
      <c r="X16" s="71"/>
      <c r="Y16" s="71"/>
      <c r="Z16" s="71">
        <v>32</v>
      </c>
      <c r="AA16" s="71"/>
      <c r="AB16" s="71"/>
      <c r="AC16" s="71"/>
      <c r="AD16" s="71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1:54">
      <c r="A17" s="80">
        <f t="shared" si="0"/>
        <v>13</v>
      </c>
      <c r="B17" s="80"/>
      <c r="C17" s="78" t="s">
        <v>127</v>
      </c>
      <c r="D17" s="75"/>
      <c r="E17" s="75"/>
      <c r="F17" s="75"/>
      <c r="G17" s="75"/>
      <c r="H17" s="75"/>
      <c r="I17" s="75"/>
      <c r="J17" s="75"/>
      <c r="K17" s="76"/>
      <c r="L17" s="78" t="s">
        <v>136</v>
      </c>
      <c r="M17" s="75"/>
      <c r="N17" s="75"/>
      <c r="O17" s="75"/>
      <c r="P17" s="75"/>
      <c r="Q17" s="75"/>
      <c r="R17" s="75"/>
      <c r="S17" s="75"/>
      <c r="T17" s="76"/>
      <c r="U17" s="71" t="s">
        <v>27</v>
      </c>
      <c r="V17" s="71"/>
      <c r="W17" s="71"/>
      <c r="X17" s="71"/>
      <c r="Y17" s="71"/>
      <c r="Z17" s="71">
        <v>32</v>
      </c>
      <c r="AA17" s="71"/>
      <c r="AB17" s="71"/>
      <c r="AC17" s="71"/>
      <c r="AD17" s="71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1:54" ht="14.1" customHeight="1">
      <c r="A18" s="79">
        <f t="shared" si="0"/>
        <v>14</v>
      </c>
      <c r="B18" s="79"/>
      <c r="C18" s="81" t="s">
        <v>31</v>
      </c>
      <c r="D18" s="82"/>
      <c r="E18" s="82"/>
      <c r="F18" s="82"/>
      <c r="G18" s="82"/>
      <c r="H18" s="82"/>
      <c r="I18" s="82"/>
      <c r="J18" s="82"/>
      <c r="K18" s="83"/>
      <c r="L18" s="81" t="s">
        <v>32</v>
      </c>
      <c r="M18" s="82"/>
      <c r="N18" s="82"/>
      <c r="O18" s="82"/>
      <c r="P18" s="82"/>
      <c r="Q18" s="82"/>
      <c r="R18" s="82"/>
      <c r="S18" s="82"/>
      <c r="T18" s="83"/>
      <c r="U18" s="73" t="s">
        <v>25</v>
      </c>
      <c r="V18" s="73"/>
      <c r="W18" s="73"/>
      <c r="X18" s="73"/>
      <c r="Y18" s="73"/>
      <c r="Z18" s="73"/>
      <c r="AA18" s="73"/>
      <c r="AB18" s="73"/>
      <c r="AC18" s="73"/>
      <c r="AD18" s="73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>
      <c r="A19" s="79">
        <f t="shared" si="0"/>
        <v>15</v>
      </c>
      <c r="B19" s="79"/>
      <c r="C19" s="81" t="s">
        <v>33</v>
      </c>
      <c r="D19" s="82"/>
      <c r="E19" s="82"/>
      <c r="F19" s="82"/>
      <c r="G19" s="82"/>
      <c r="H19" s="82"/>
      <c r="I19" s="82"/>
      <c r="J19" s="82"/>
      <c r="K19" s="83"/>
      <c r="L19" s="81" t="s">
        <v>34</v>
      </c>
      <c r="M19" s="82"/>
      <c r="N19" s="82"/>
      <c r="O19" s="82"/>
      <c r="P19" s="82"/>
      <c r="Q19" s="82"/>
      <c r="R19" s="82"/>
      <c r="S19" s="82"/>
      <c r="T19" s="83"/>
      <c r="U19" s="73" t="s">
        <v>27</v>
      </c>
      <c r="V19" s="73"/>
      <c r="W19" s="73"/>
      <c r="X19" s="73"/>
      <c r="Y19" s="73"/>
      <c r="Z19" s="73">
        <v>32</v>
      </c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3" t="s">
        <v>35</v>
      </c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>
      <c r="A20" s="79">
        <f t="shared" si="0"/>
        <v>16</v>
      </c>
      <c r="B20" s="79"/>
      <c r="C20" s="81" t="s">
        <v>36</v>
      </c>
      <c r="D20" s="82"/>
      <c r="E20" s="82"/>
      <c r="F20" s="82"/>
      <c r="G20" s="82"/>
      <c r="H20" s="82"/>
      <c r="I20" s="82"/>
      <c r="J20" s="82"/>
      <c r="K20" s="83"/>
      <c r="L20" s="81" t="s">
        <v>37</v>
      </c>
      <c r="M20" s="82"/>
      <c r="N20" s="82"/>
      <c r="O20" s="82"/>
      <c r="P20" s="82"/>
      <c r="Q20" s="82"/>
      <c r="R20" s="82"/>
      <c r="S20" s="82"/>
      <c r="T20" s="83"/>
      <c r="U20" s="73" t="s">
        <v>38</v>
      </c>
      <c r="V20" s="73"/>
      <c r="W20" s="73"/>
      <c r="X20" s="73"/>
      <c r="Y20" s="73"/>
      <c r="Z20" s="73"/>
      <c r="AA20" s="73"/>
      <c r="AB20" s="73"/>
      <c r="AC20" s="73"/>
      <c r="AD20" s="73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3" t="s">
        <v>39</v>
      </c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>
      <c r="A21" s="79">
        <f t="shared" si="0"/>
        <v>17</v>
      </c>
      <c r="B21" s="79"/>
      <c r="C21" s="81" t="s">
        <v>40</v>
      </c>
      <c r="D21" s="82"/>
      <c r="E21" s="82"/>
      <c r="F21" s="82"/>
      <c r="G21" s="82"/>
      <c r="H21" s="82"/>
      <c r="I21" s="82"/>
      <c r="J21" s="82"/>
      <c r="K21" s="83"/>
      <c r="L21" s="81" t="s">
        <v>41</v>
      </c>
      <c r="M21" s="82"/>
      <c r="N21" s="82"/>
      <c r="O21" s="82"/>
      <c r="P21" s="82"/>
      <c r="Q21" s="82"/>
      <c r="R21" s="82"/>
      <c r="S21" s="82"/>
      <c r="T21" s="83"/>
      <c r="U21" s="73" t="s">
        <v>27</v>
      </c>
      <c r="V21" s="73"/>
      <c r="W21" s="73"/>
      <c r="X21" s="73"/>
      <c r="Y21" s="73"/>
      <c r="Z21" s="73">
        <v>32</v>
      </c>
      <c r="AA21" s="73"/>
      <c r="AB21" s="73"/>
      <c r="AC21" s="73"/>
      <c r="AD21" s="73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3" t="s">
        <v>35</v>
      </c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</row>
    <row r="22" spans="1:54">
      <c r="A22" s="79">
        <f t="shared" si="0"/>
        <v>18</v>
      </c>
      <c r="B22" s="79"/>
      <c r="C22" s="81" t="s">
        <v>42</v>
      </c>
      <c r="D22" s="82"/>
      <c r="E22" s="82"/>
      <c r="F22" s="82"/>
      <c r="G22" s="82"/>
      <c r="H22" s="82"/>
      <c r="I22" s="82"/>
      <c r="J22" s="82"/>
      <c r="K22" s="83"/>
      <c r="L22" s="81" t="s">
        <v>43</v>
      </c>
      <c r="M22" s="82"/>
      <c r="N22" s="82"/>
      <c r="O22" s="82"/>
      <c r="P22" s="82"/>
      <c r="Q22" s="82"/>
      <c r="R22" s="82"/>
      <c r="S22" s="82"/>
      <c r="T22" s="83"/>
      <c r="U22" s="73" t="s">
        <v>38</v>
      </c>
      <c r="V22" s="73"/>
      <c r="W22" s="73"/>
      <c r="X22" s="73"/>
      <c r="Y22" s="73"/>
      <c r="Z22" s="73"/>
      <c r="AA22" s="73"/>
      <c r="AB22" s="73"/>
      <c r="AC22" s="73"/>
      <c r="AD22" s="73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3" t="s">
        <v>39</v>
      </c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</row>
    <row r="23" spans="1:54">
      <c r="B23" s="19"/>
    </row>
    <row r="24" spans="1:54">
      <c r="B24" s="19"/>
      <c r="U24" s="85"/>
      <c r="V24" s="85"/>
      <c r="W24" s="85"/>
      <c r="X24" s="85"/>
      <c r="Y24" s="85"/>
      <c r="Z24" s="86"/>
      <c r="AA24" s="86"/>
    </row>
  </sheetData>
  <mergeCells count="243">
    <mergeCell ref="AO17:BB17"/>
    <mergeCell ref="AB17:AD17"/>
    <mergeCell ref="AE17:AF17"/>
    <mergeCell ref="AG17:AH17"/>
    <mergeCell ref="AI17:AJ17"/>
    <mergeCell ref="AK17:AL17"/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K14:AL14"/>
    <mergeCell ref="AM14:AN14"/>
    <mergeCell ref="AO14:BB14"/>
    <mergeCell ref="A15:B15"/>
    <mergeCell ref="C15:K15"/>
    <mergeCell ref="L15:T15"/>
    <mergeCell ref="U15:Y15"/>
    <mergeCell ref="Z15:AA15"/>
    <mergeCell ref="AB15:AD15"/>
    <mergeCell ref="AE15:AF15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Z13:AA13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AG9:AH9"/>
    <mergeCell ref="AI9:AJ9"/>
    <mergeCell ref="AK9:AL9"/>
    <mergeCell ref="AM9:AN9"/>
    <mergeCell ref="AO9:BB9"/>
    <mergeCell ref="A10:B10"/>
    <mergeCell ref="C10:K10"/>
    <mergeCell ref="L10:T10"/>
    <mergeCell ref="U10:Y10"/>
    <mergeCell ref="Z10:AA10"/>
    <mergeCell ref="AK8:AL8"/>
    <mergeCell ref="AM8:AN8"/>
    <mergeCell ref="AO8:BB8"/>
    <mergeCell ref="A9:B9"/>
    <mergeCell ref="C9:K9"/>
    <mergeCell ref="L9:T9"/>
    <mergeCell ref="U9:Y9"/>
    <mergeCell ref="Z9:AA9"/>
    <mergeCell ref="AB9:AD9"/>
    <mergeCell ref="AE9:AF9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I6" sqref="AI6:AJ1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139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138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2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73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140</v>
      </c>
      <c r="D6" s="75"/>
      <c r="E6" s="75"/>
      <c r="F6" s="75"/>
      <c r="G6" s="75"/>
      <c r="H6" s="75"/>
      <c r="I6" s="75"/>
      <c r="J6" s="75"/>
      <c r="K6" s="76"/>
      <c r="L6" s="78" t="s">
        <v>128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16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141</v>
      </c>
      <c r="D7" s="75"/>
      <c r="E7" s="75"/>
      <c r="F7" s="75"/>
      <c r="G7" s="75"/>
      <c r="H7" s="75"/>
      <c r="I7" s="75"/>
      <c r="J7" s="75"/>
      <c r="K7" s="76"/>
      <c r="L7" s="78" t="s">
        <v>148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32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80">
        <f t="shared" si="0"/>
        <v>4</v>
      </c>
      <c r="B8" s="80"/>
      <c r="C8" s="78" t="s">
        <v>142</v>
      </c>
      <c r="D8" s="75"/>
      <c r="E8" s="75"/>
      <c r="F8" s="75"/>
      <c r="G8" s="75"/>
      <c r="H8" s="75"/>
      <c r="I8" s="75"/>
      <c r="J8" s="75"/>
      <c r="K8" s="76"/>
      <c r="L8" s="78" t="s">
        <v>64</v>
      </c>
      <c r="M8" s="75"/>
      <c r="N8" s="75"/>
      <c r="O8" s="75"/>
      <c r="P8" s="75"/>
      <c r="Q8" s="75"/>
      <c r="R8" s="75"/>
      <c r="S8" s="75"/>
      <c r="T8" s="76"/>
      <c r="U8" s="71" t="s">
        <v>27</v>
      </c>
      <c r="V8" s="71"/>
      <c r="W8" s="71"/>
      <c r="X8" s="71"/>
      <c r="Y8" s="71"/>
      <c r="Z8" s="71">
        <v>32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80">
        <f t="shared" si="0"/>
        <v>5</v>
      </c>
      <c r="B9" s="80"/>
      <c r="C9" s="78" t="s">
        <v>143</v>
      </c>
      <c r="D9" s="75"/>
      <c r="E9" s="75"/>
      <c r="F9" s="75"/>
      <c r="G9" s="75"/>
      <c r="H9" s="75"/>
      <c r="I9" s="75"/>
      <c r="J9" s="75"/>
      <c r="K9" s="76"/>
      <c r="L9" s="78" t="s">
        <v>149</v>
      </c>
      <c r="M9" s="75"/>
      <c r="N9" s="75"/>
      <c r="O9" s="75"/>
      <c r="P9" s="75"/>
      <c r="Q9" s="75"/>
      <c r="R9" s="75"/>
      <c r="S9" s="75"/>
      <c r="T9" s="76"/>
      <c r="U9" s="78" t="s">
        <v>73</v>
      </c>
      <c r="V9" s="75"/>
      <c r="W9" s="75"/>
      <c r="X9" s="75"/>
      <c r="Y9" s="76"/>
      <c r="Z9" s="71"/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>
      <c r="A10" s="80">
        <f t="shared" si="0"/>
        <v>6</v>
      </c>
      <c r="B10" s="80"/>
      <c r="C10" s="78" t="s">
        <v>144</v>
      </c>
      <c r="D10" s="75"/>
      <c r="E10" s="75"/>
      <c r="F10" s="75"/>
      <c r="G10" s="75"/>
      <c r="H10" s="75"/>
      <c r="I10" s="75"/>
      <c r="J10" s="75"/>
      <c r="K10" s="76"/>
      <c r="L10" s="78" t="s">
        <v>150</v>
      </c>
      <c r="M10" s="75"/>
      <c r="N10" s="75"/>
      <c r="O10" s="75"/>
      <c r="P10" s="75"/>
      <c r="Q10" s="75"/>
      <c r="R10" s="75"/>
      <c r="S10" s="75"/>
      <c r="T10" s="76"/>
      <c r="U10" s="71" t="s">
        <v>73</v>
      </c>
      <c r="V10" s="71"/>
      <c r="W10" s="71"/>
      <c r="X10" s="71"/>
      <c r="Y10" s="71"/>
      <c r="Z10" s="71"/>
      <c r="AA10" s="71"/>
      <c r="AB10" s="71"/>
      <c r="AC10" s="71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1:54">
      <c r="A11" s="80">
        <f t="shared" si="0"/>
        <v>7</v>
      </c>
      <c r="B11" s="80"/>
      <c r="C11" s="78" t="s">
        <v>145</v>
      </c>
      <c r="D11" s="75"/>
      <c r="E11" s="75"/>
      <c r="F11" s="75"/>
      <c r="G11" s="75"/>
      <c r="H11" s="75"/>
      <c r="I11" s="75"/>
      <c r="J11" s="75"/>
      <c r="K11" s="76"/>
      <c r="L11" s="78" t="s">
        <v>151</v>
      </c>
      <c r="M11" s="75"/>
      <c r="N11" s="75"/>
      <c r="O11" s="75"/>
      <c r="P11" s="75"/>
      <c r="Q11" s="75"/>
      <c r="R11" s="75"/>
      <c r="S11" s="75"/>
      <c r="T11" s="76"/>
      <c r="U11" s="78" t="s">
        <v>73</v>
      </c>
      <c r="V11" s="75"/>
      <c r="W11" s="75"/>
      <c r="X11" s="75"/>
      <c r="Y11" s="76"/>
      <c r="Z11" s="71"/>
      <c r="AA11" s="71"/>
      <c r="AB11" s="71"/>
      <c r="AC11" s="71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>
      <c r="A12" s="80">
        <f t="shared" si="0"/>
        <v>8</v>
      </c>
      <c r="B12" s="80"/>
      <c r="C12" s="78" t="s">
        <v>146</v>
      </c>
      <c r="D12" s="75"/>
      <c r="E12" s="75"/>
      <c r="F12" s="75"/>
      <c r="G12" s="75"/>
      <c r="H12" s="75"/>
      <c r="I12" s="75"/>
      <c r="J12" s="75"/>
      <c r="K12" s="76"/>
      <c r="L12" s="78" t="s">
        <v>152</v>
      </c>
      <c r="M12" s="75"/>
      <c r="N12" s="75"/>
      <c r="O12" s="75"/>
      <c r="P12" s="75"/>
      <c r="Q12" s="75"/>
      <c r="R12" s="75"/>
      <c r="S12" s="75"/>
      <c r="T12" s="76"/>
      <c r="U12" s="78" t="s">
        <v>73</v>
      </c>
      <c r="V12" s="75"/>
      <c r="W12" s="75"/>
      <c r="X12" s="75"/>
      <c r="Y12" s="76"/>
      <c r="Z12" s="71"/>
      <c r="AA12" s="71"/>
      <c r="AB12" s="71"/>
      <c r="AC12" s="71"/>
      <c r="AD12" s="71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1:54">
      <c r="A13" s="80">
        <f t="shared" si="0"/>
        <v>9</v>
      </c>
      <c r="B13" s="80"/>
      <c r="C13" s="78" t="s">
        <v>147</v>
      </c>
      <c r="D13" s="75"/>
      <c r="E13" s="75"/>
      <c r="F13" s="75"/>
      <c r="G13" s="75"/>
      <c r="H13" s="75"/>
      <c r="I13" s="75"/>
      <c r="J13" s="75"/>
      <c r="K13" s="76"/>
      <c r="L13" s="78" t="s">
        <v>66</v>
      </c>
      <c r="M13" s="75"/>
      <c r="N13" s="75"/>
      <c r="O13" s="75"/>
      <c r="P13" s="75"/>
      <c r="Q13" s="75"/>
      <c r="R13" s="75"/>
      <c r="S13" s="75"/>
      <c r="T13" s="76"/>
      <c r="U13" s="71" t="s">
        <v>27</v>
      </c>
      <c r="V13" s="71"/>
      <c r="W13" s="71"/>
      <c r="X13" s="71"/>
      <c r="Y13" s="71"/>
      <c r="Z13" s="71">
        <v>255</v>
      </c>
      <c r="AA13" s="71"/>
      <c r="AB13" s="71"/>
      <c r="AC13" s="71"/>
      <c r="AD13" s="71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1:54">
      <c r="A14" s="116">
        <f t="shared" si="0"/>
        <v>10</v>
      </c>
      <c r="B14" s="116"/>
      <c r="C14" s="117" t="s">
        <v>107</v>
      </c>
      <c r="D14" s="118"/>
      <c r="E14" s="118"/>
      <c r="F14" s="118"/>
      <c r="G14" s="118"/>
      <c r="H14" s="118"/>
      <c r="I14" s="118"/>
      <c r="J14" s="118"/>
      <c r="K14" s="119"/>
      <c r="L14" s="117" t="s">
        <v>153</v>
      </c>
      <c r="M14" s="118"/>
      <c r="N14" s="118"/>
      <c r="O14" s="118"/>
      <c r="P14" s="118"/>
      <c r="Q14" s="118"/>
      <c r="R14" s="118"/>
      <c r="S14" s="118"/>
      <c r="T14" s="119"/>
      <c r="U14" s="117" t="s">
        <v>73</v>
      </c>
      <c r="V14" s="118"/>
      <c r="W14" s="118"/>
      <c r="X14" s="118"/>
      <c r="Y14" s="119"/>
      <c r="Z14" s="120"/>
      <c r="AA14" s="120"/>
      <c r="AB14" s="120"/>
      <c r="AC14" s="120"/>
      <c r="AD14" s="120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</row>
    <row r="15" spans="1:54">
      <c r="A15" s="122">
        <f t="shared" si="0"/>
        <v>11</v>
      </c>
      <c r="B15" s="122"/>
      <c r="C15" s="123" t="s">
        <v>97</v>
      </c>
      <c r="D15" s="124"/>
      <c r="E15" s="124"/>
      <c r="F15" s="124"/>
      <c r="G15" s="124"/>
      <c r="H15" s="124"/>
      <c r="I15" s="124"/>
      <c r="J15" s="124"/>
      <c r="K15" s="125"/>
      <c r="L15" s="123" t="s">
        <v>154</v>
      </c>
      <c r="M15" s="124"/>
      <c r="N15" s="124"/>
      <c r="O15" s="124"/>
      <c r="P15" s="124"/>
      <c r="Q15" s="124"/>
      <c r="R15" s="124"/>
      <c r="S15" s="124"/>
      <c r="T15" s="125"/>
      <c r="U15" s="126" t="s">
        <v>73</v>
      </c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</row>
    <row r="16" spans="1:54">
      <c r="A16" s="116">
        <f t="shared" si="0"/>
        <v>12</v>
      </c>
      <c r="B16" s="116"/>
      <c r="C16" s="117" t="s">
        <v>103</v>
      </c>
      <c r="D16" s="118"/>
      <c r="E16" s="118"/>
      <c r="F16" s="118"/>
      <c r="G16" s="118"/>
      <c r="H16" s="118"/>
      <c r="I16" s="118"/>
      <c r="J16" s="118"/>
      <c r="K16" s="119"/>
      <c r="L16" s="117" t="s">
        <v>155</v>
      </c>
      <c r="M16" s="118"/>
      <c r="N16" s="118"/>
      <c r="O16" s="118"/>
      <c r="P16" s="118"/>
      <c r="Q16" s="118"/>
      <c r="R16" s="118"/>
      <c r="S16" s="118"/>
      <c r="T16" s="119"/>
      <c r="U16" s="117" t="s">
        <v>73</v>
      </c>
      <c r="V16" s="118"/>
      <c r="W16" s="118"/>
      <c r="X16" s="118"/>
      <c r="Y16" s="119"/>
      <c r="Z16" s="120"/>
      <c r="AA16" s="120"/>
      <c r="AB16" s="120"/>
      <c r="AC16" s="120"/>
      <c r="AD16" s="120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</row>
    <row r="17" spans="1:54">
      <c r="A17" s="122">
        <f t="shared" si="0"/>
        <v>13</v>
      </c>
      <c r="B17" s="122"/>
      <c r="C17" s="123" t="s">
        <v>113</v>
      </c>
      <c r="D17" s="124"/>
      <c r="E17" s="124"/>
      <c r="F17" s="124"/>
      <c r="G17" s="124"/>
      <c r="H17" s="124"/>
      <c r="I17" s="124"/>
      <c r="J17" s="124"/>
      <c r="K17" s="125"/>
      <c r="L17" s="123" t="s">
        <v>156</v>
      </c>
      <c r="M17" s="124"/>
      <c r="N17" s="124"/>
      <c r="O17" s="124"/>
      <c r="P17" s="124"/>
      <c r="Q17" s="124"/>
      <c r="R17" s="124"/>
      <c r="S17" s="124"/>
      <c r="T17" s="125"/>
      <c r="U17" s="123" t="s">
        <v>73</v>
      </c>
      <c r="V17" s="124"/>
      <c r="W17" s="124"/>
      <c r="X17" s="124"/>
      <c r="Y17" s="125"/>
      <c r="Z17" s="126"/>
      <c r="AA17" s="126"/>
      <c r="AB17" s="126"/>
      <c r="AC17" s="126"/>
      <c r="AD17" s="126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4" ht="14.1" customHeight="1">
      <c r="A18" s="79">
        <f t="shared" si="0"/>
        <v>14</v>
      </c>
      <c r="B18" s="79"/>
      <c r="C18" s="81" t="s">
        <v>31</v>
      </c>
      <c r="D18" s="82"/>
      <c r="E18" s="82"/>
      <c r="F18" s="82"/>
      <c r="G18" s="82"/>
      <c r="H18" s="82"/>
      <c r="I18" s="82"/>
      <c r="J18" s="82"/>
      <c r="K18" s="83"/>
      <c r="L18" s="81" t="s">
        <v>32</v>
      </c>
      <c r="M18" s="82"/>
      <c r="N18" s="82"/>
      <c r="O18" s="82"/>
      <c r="P18" s="82"/>
      <c r="Q18" s="82"/>
      <c r="R18" s="82"/>
      <c r="S18" s="82"/>
      <c r="T18" s="83"/>
      <c r="U18" s="73" t="s">
        <v>25</v>
      </c>
      <c r="V18" s="73"/>
      <c r="W18" s="73"/>
      <c r="X18" s="73"/>
      <c r="Y18" s="73"/>
      <c r="Z18" s="73"/>
      <c r="AA18" s="73"/>
      <c r="AB18" s="73"/>
      <c r="AC18" s="73"/>
      <c r="AD18" s="73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>
      <c r="A19" s="79">
        <f t="shared" si="0"/>
        <v>15</v>
      </c>
      <c r="B19" s="79"/>
      <c r="C19" s="81" t="s">
        <v>33</v>
      </c>
      <c r="D19" s="82"/>
      <c r="E19" s="82"/>
      <c r="F19" s="82"/>
      <c r="G19" s="82"/>
      <c r="H19" s="82"/>
      <c r="I19" s="82"/>
      <c r="J19" s="82"/>
      <c r="K19" s="83"/>
      <c r="L19" s="81" t="s">
        <v>34</v>
      </c>
      <c r="M19" s="82"/>
      <c r="N19" s="82"/>
      <c r="O19" s="82"/>
      <c r="P19" s="82"/>
      <c r="Q19" s="82"/>
      <c r="R19" s="82"/>
      <c r="S19" s="82"/>
      <c r="T19" s="83"/>
      <c r="U19" s="73" t="s">
        <v>27</v>
      </c>
      <c r="V19" s="73"/>
      <c r="W19" s="73"/>
      <c r="X19" s="73"/>
      <c r="Y19" s="73"/>
      <c r="Z19" s="73">
        <v>32</v>
      </c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3" t="s">
        <v>35</v>
      </c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>
      <c r="A20" s="79">
        <f t="shared" si="0"/>
        <v>16</v>
      </c>
      <c r="B20" s="79"/>
      <c r="C20" s="81" t="s">
        <v>36</v>
      </c>
      <c r="D20" s="82"/>
      <c r="E20" s="82"/>
      <c r="F20" s="82"/>
      <c r="G20" s="82"/>
      <c r="H20" s="82"/>
      <c r="I20" s="82"/>
      <c r="J20" s="82"/>
      <c r="K20" s="83"/>
      <c r="L20" s="81" t="s">
        <v>37</v>
      </c>
      <c r="M20" s="82"/>
      <c r="N20" s="82"/>
      <c r="O20" s="82"/>
      <c r="P20" s="82"/>
      <c r="Q20" s="82"/>
      <c r="R20" s="82"/>
      <c r="S20" s="82"/>
      <c r="T20" s="83"/>
      <c r="U20" s="73" t="s">
        <v>38</v>
      </c>
      <c r="V20" s="73"/>
      <c r="W20" s="73"/>
      <c r="X20" s="73"/>
      <c r="Y20" s="73"/>
      <c r="Z20" s="73"/>
      <c r="AA20" s="73"/>
      <c r="AB20" s="73"/>
      <c r="AC20" s="73"/>
      <c r="AD20" s="73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3" t="s">
        <v>39</v>
      </c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>
      <c r="A21" s="79">
        <f t="shared" si="0"/>
        <v>17</v>
      </c>
      <c r="B21" s="79"/>
      <c r="C21" s="81" t="s">
        <v>40</v>
      </c>
      <c r="D21" s="82"/>
      <c r="E21" s="82"/>
      <c r="F21" s="82"/>
      <c r="G21" s="82"/>
      <c r="H21" s="82"/>
      <c r="I21" s="82"/>
      <c r="J21" s="82"/>
      <c r="K21" s="83"/>
      <c r="L21" s="81" t="s">
        <v>41</v>
      </c>
      <c r="M21" s="82"/>
      <c r="N21" s="82"/>
      <c r="O21" s="82"/>
      <c r="P21" s="82"/>
      <c r="Q21" s="82"/>
      <c r="R21" s="82"/>
      <c r="S21" s="82"/>
      <c r="T21" s="83"/>
      <c r="U21" s="73" t="s">
        <v>27</v>
      </c>
      <c r="V21" s="73"/>
      <c r="W21" s="73"/>
      <c r="X21" s="73"/>
      <c r="Y21" s="73"/>
      <c r="Z21" s="73">
        <v>32</v>
      </c>
      <c r="AA21" s="73"/>
      <c r="AB21" s="73"/>
      <c r="AC21" s="73"/>
      <c r="AD21" s="73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3" t="s">
        <v>35</v>
      </c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</row>
    <row r="22" spans="1:54">
      <c r="A22" s="79">
        <f t="shared" si="0"/>
        <v>18</v>
      </c>
      <c r="B22" s="79"/>
      <c r="C22" s="81" t="s">
        <v>42</v>
      </c>
      <c r="D22" s="82"/>
      <c r="E22" s="82"/>
      <c r="F22" s="82"/>
      <c r="G22" s="82"/>
      <c r="H22" s="82"/>
      <c r="I22" s="82"/>
      <c r="J22" s="82"/>
      <c r="K22" s="83"/>
      <c r="L22" s="81" t="s">
        <v>43</v>
      </c>
      <c r="M22" s="82"/>
      <c r="N22" s="82"/>
      <c r="O22" s="82"/>
      <c r="P22" s="82"/>
      <c r="Q22" s="82"/>
      <c r="R22" s="82"/>
      <c r="S22" s="82"/>
      <c r="T22" s="83"/>
      <c r="U22" s="73" t="s">
        <v>38</v>
      </c>
      <c r="V22" s="73"/>
      <c r="W22" s="73"/>
      <c r="X22" s="73"/>
      <c r="Y22" s="73"/>
      <c r="Z22" s="73"/>
      <c r="AA22" s="73"/>
      <c r="AB22" s="73"/>
      <c r="AC22" s="73"/>
      <c r="AD22" s="73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3" t="s">
        <v>39</v>
      </c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</row>
    <row r="23" spans="1:54">
      <c r="B23" s="19"/>
    </row>
    <row r="24" spans="1:54">
      <c r="B24" s="19"/>
      <c r="U24" s="85"/>
      <c r="V24" s="85"/>
      <c r="W24" s="85"/>
      <c r="X24" s="85"/>
      <c r="Y24" s="85"/>
      <c r="Z24" s="86"/>
      <c r="AA24" s="86"/>
    </row>
  </sheetData>
  <mergeCells count="243">
    <mergeCell ref="AO13:BB13"/>
    <mergeCell ref="AB13:AD13"/>
    <mergeCell ref="AE13:AF13"/>
    <mergeCell ref="AG13:AH13"/>
    <mergeCell ref="AI13:AJ13"/>
    <mergeCell ref="AK13:AL13"/>
    <mergeCell ref="AM13:AN13"/>
    <mergeCell ref="U24:Y24"/>
    <mergeCell ref="Z24:AA24"/>
    <mergeCell ref="A13:B13"/>
    <mergeCell ref="C13:K13"/>
    <mergeCell ref="L13:T13"/>
    <mergeCell ref="U13:Y13"/>
    <mergeCell ref="Z13:AA1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U17:Y17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161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160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162</v>
      </c>
      <c r="D6" s="75"/>
      <c r="E6" s="75"/>
      <c r="F6" s="75"/>
      <c r="G6" s="75"/>
      <c r="H6" s="75"/>
      <c r="I6" s="75"/>
      <c r="J6" s="75"/>
      <c r="K6" s="76"/>
      <c r="L6" s="78" t="s">
        <v>64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163</v>
      </c>
      <c r="D7" s="75"/>
      <c r="E7" s="75"/>
      <c r="F7" s="75"/>
      <c r="G7" s="75"/>
      <c r="H7" s="75"/>
      <c r="I7" s="75"/>
      <c r="J7" s="75"/>
      <c r="K7" s="76"/>
      <c r="L7" s="78" t="s">
        <v>66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73" t="s">
        <v>25</v>
      </c>
      <c r="V8" s="73"/>
      <c r="W8" s="73"/>
      <c r="X8" s="73"/>
      <c r="Y8" s="73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R26" sqref="R2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166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165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6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73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167</v>
      </c>
      <c r="D6" s="75"/>
      <c r="E6" s="75"/>
      <c r="F6" s="75"/>
      <c r="G6" s="75"/>
      <c r="H6" s="75"/>
      <c r="I6" s="75"/>
      <c r="J6" s="75"/>
      <c r="K6" s="76"/>
      <c r="L6" s="78" t="s">
        <v>128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16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>ROW()-4</f>
        <v>3</v>
      </c>
      <c r="B7" s="80"/>
      <c r="C7" s="78" t="s">
        <v>168</v>
      </c>
      <c r="D7" s="75"/>
      <c r="E7" s="75"/>
      <c r="F7" s="75"/>
      <c r="G7" s="75"/>
      <c r="H7" s="75"/>
      <c r="I7" s="75"/>
      <c r="J7" s="75"/>
      <c r="K7" s="76"/>
      <c r="L7" s="78" t="s">
        <v>64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32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80">
        <f t="shared" si="0"/>
        <v>4</v>
      </c>
      <c r="B8" s="80"/>
      <c r="C8" s="78" t="s">
        <v>169</v>
      </c>
      <c r="D8" s="75"/>
      <c r="E8" s="75"/>
      <c r="F8" s="75"/>
      <c r="G8" s="75"/>
      <c r="H8" s="75"/>
      <c r="I8" s="75"/>
      <c r="J8" s="75"/>
      <c r="K8" s="76"/>
      <c r="L8" s="78" t="s">
        <v>130</v>
      </c>
      <c r="M8" s="75"/>
      <c r="N8" s="75"/>
      <c r="O8" s="75"/>
      <c r="P8" s="75"/>
      <c r="Q8" s="75"/>
      <c r="R8" s="75"/>
      <c r="S8" s="75"/>
      <c r="T8" s="76"/>
      <c r="U8" s="71" t="s">
        <v>27</v>
      </c>
      <c r="V8" s="71"/>
      <c r="W8" s="71"/>
      <c r="X8" s="71"/>
      <c r="Y8" s="71"/>
      <c r="Z8" s="71">
        <v>32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80">
        <f t="shared" si="0"/>
        <v>5</v>
      </c>
      <c r="B9" s="80"/>
      <c r="C9" s="78" t="s">
        <v>170</v>
      </c>
      <c r="D9" s="75"/>
      <c r="E9" s="75"/>
      <c r="F9" s="75"/>
      <c r="G9" s="75"/>
      <c r="H9" s="75"/>
      <c r="I9" s="75"/>
      <c r="J9" s="75"/>
      <c r="K9" s="76"/>
      <c r="L9" s="78" t="s">
        <v>132</v>
      </c>
      <c r="M9" s="75"/>
      <c r="N9" s="75"/>
      <c r="O9" s="75"/>
      <c r="P9" s="75"/>
      <c r="Q9" s="75"/>
      <c r="R9" s="75"/>
      <c r="S9" s="75"/>
      <c r="T9" s="76"/>
      <c r="U9" s="71" t="s">
        <v>27</v>
      </c>
      <c r="V9" s="71"/>
      <c r="W9" s="71"/>
      <c r="X9" s="71"/>
      <c r="Y9" s="71"/>
      <c r="Z9" s="71">
        <v>255</v>
      </c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>
      <c r="A10" s="80">
        <f t="shared" si="0"/>
        <v>6</v>
      </c>
      <c r="B10" s="80"/>
      <c r="C10" s="78" t="s">
        <v>172</v>
      </c>
      <c r="D10" s="75"/>
      <c r="E10" s="75"/>
      <c r="F10" s="75"/>
      <c r="G10" s="75"/>
      <c r="H10" s="75"/>
      <c r="I10" s="75"/>
      <c r="J10" s="75"/>
      <c r="K10" s="76"/>
      <c r="L10" s="78" t="s">
        <v>66</v>
      </c>
      <c r="M10" s="75"/>
      <c r="N10" s="75"/>
      <c r="O10" s="75"/>
      <c r="P10" s="75"/>
      <c r="Q10" s="75"/>
      <c r="R10" s="75"/>
      <c r="S10" s="75"/>
      <c r="T10" s="76"/>
      <c r="U10" s="71" t="s">
        <v>27</v>
      </c>
      <c r="V10" s="71"/>
      <c r="W10" s="71"/>
      <c r="X10" s="71"/>
      <c r="Y10" s="71"/>
      <c r="Z10" s="71">
        <v>255</v>
      </c>
      <c r="AA10" s="71"/>
      <c r="AB10" s="71"/>
      <c r="AC10" s="71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1:54">
      <c r="A11" s="80">
        <f t="shared" si="0"/>
        <v>7</v>
      </c>
      <c r="B11" s="80"/>
      <c r="C11" s="78" t="s">
        <v>171</v>
      </c>
      <c r="D11" s="75"/>
      <c r="E11" s="75"/>
      <c r="F11" s="75"/>
      <c r="G11" s="75"/>
      <c r="H11" s="75"/>
      <c r="I11" s="75"/>
      <c r="J11" s="75"/>
      <c r="K11" s="76"/>
      <c r="L11" s="78" t="s">
        <v>173</v>
      </c>
      <c r="M11" s="75"/>
      <c r="N11" s="75"/>
      <c r="O11" s="75"/>
      <c r="P11" s="75"/>
      <c r="Q11" s="75"/>
      <c r="R11" s="75"/>
      <c r="S11" s="75"/>
      <c r="T11" s="76"/>
      <c r="U11" s="78" t="s">
        <v>73</v>
      </c>
      <c r="V11" s="75"/>
      <c r="W11" s="75"/>
      <c r="X11" s="75"/>
      <c r="Y11" s="76"/>
      <c r="Z11" s="71"/>
      <c r="AA11" s="71"/>
      <c r="AB11" s="71"/>
      <c r="AC11" s="71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 ht="14.1" customHeight="1">
      <c r="A12" s="79">
        <f t="shared" si="0"/>
        <v>8</v>
      </c>
      <c r="B12" s="79"/>
      <c r="C12" s="81" t="s">
        <v>31</v>
      </c>
      <c r="D12" s="82"/>
      <c r="E12" s="82"/>
      <c r="F12" s="82"/>
      <c r="G12" s="82"/>
      <c r="H12" s="82"/>
      <c r="I12" s="82"/>
      <c r="J12" s="82"/>
      <c r="K12" s="83"/>
      <c r="L12" s="81" t="s">
        <v>32</v>
      </c>
      <c r="M12" s="82"/>
      <c r="N12" s="82"/>
      <c r="O12" s="82"/>
      <c r="P12" s="82"/>
      <c r="Q12" s="82"/>
      <c r="R12" s="82"/>
      <c r="S12" s="82"/>
      <c r="T12" s="83"/>
      <c r="U12" s="73" t="s">
        <v>25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A13" s="79">
        <f t="shared" si="0"/>
        <v>9</v>
      </c>
      <c r="B13" s="79"/>
      <c r="C13" s="81" t="s">
        <v>33</v>
      </c>
      <c r="D13" s="82"/>
      <c r="E13" s="82"/>
      <c r="F13" s="82"/>
      <c r="G13" s="82"/>
      <c r="H13" s="82"/>
      <c r="I13" s="82"/>
      <c r="J13" s="82"/>
      <c r="K13" s="83"/>
      <c r="L13" s="81" t="s">
        <v>34</v>
      </c>
      <c r="M13" s="82"/>
      <c r="N13" s="82"/>
      <c r="O13" s="82"/>
      <c r="P13" s="82"/>
      <c r="Q13" s="82"/>
      <c r="R13" s="82"/>
      <c r="S13" s="82"/>
      <c r="T13" s="83"/>
      <c r="U13" s="73" t="s">
        <v>27</v>
      </c>
      <c r="V13" s="73"/>
      <c r="W13" s="73"/>
      <c r="X13" s="73"/>
      <c r="Y13" s="73"/>
      <c r="Z13" s="73">
        <v>32</v>
      </c>
      <c r="AA13" s="73"/>
      <c r="AB13" s="73"/>
      <c r="AC13" s="73"/>
      <c r="AD13" s="73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3" t="s">
        <v>35</v>
      </c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</row>
    <row r="14" spans="1:54">
      <c r="A14" s="79">
        <f t="shared" si="0"/>
        <v>10</v>
      </c>
      <c r="B14" s="79"/>
      <c r="C14" s="81" t="s">
        <v>36</v>
      </c>
      <c r="D14" s="82"/>
      <c r="E14" s="82"/>
      <c r="F14" s="82"/>
      <c r="G14" s="82"/>
      <c r="H14" s="82"/>
      <c r="I14" s="82"/>
      <c r="J14" s="82"/>
      <c r="K14" s="83"/>
      <c r="L14" s="81" t="s">
        <v>37</v>
      </c>
      <c r="M14" s="82"/>
      <c r="N14" s="82"/>
      <c r="O14" s="82"/>
      <c r="P14" s="82"/>
      <c r="Q14" s="82"/>
      <c r="R14" s="82"/>
      <c r="S14" s="82"/>
      <c r="T14" s="83"/>
      <c r="U14" s="73" t="s">
        <v>38</v>
      </c>
      <c r="V14" s="73"/>
      <c r="W14" s="73"/>
      <c r="X14" s="73"/>
      <c r="Y14" s="73"/>
      <c r="Z14" s="73"/>
      <c r="AA14" s="73"/>
      <c r="AB14" s="73"/>
      <c r="AC14" s="73"/>
      <c r="AD14" s="73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3" t="s">
        <v>39</v>
      </c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</row>
    <row r="15" spans="1:54">
      <c r="A15" s="79">
        <f t="shared" si="0"/>
        <v>11</v>
      </c>
      <c r="B15" s="79"/>
      <c r="C15" s="81" t="s">
        <v>40</v>
      </c>
      <c r="D15" s="82"/>
      <c r="E15" s="82"/>
      <c r="F15" s="82"/>
      <c r="G15" s="82"/>
      <c r="H15" s="82"/>
      <c r="I15" s="82"/>
      <c r="J15" s="82"/>
      <c r="K15" s="83"/>
      <c r="L15" s="81" t="s">
        <v>41</v>
      </c>
      <c r="M15" s="82"/>
      <c r="N15" s="82"/>
      <c r="O15" s="82"/>
      <c r="P15" s="82"/>
      <c r="Q15" s="82"/>
      <c r="R15" s="82"/>
      <c r="S15" s="82"/>
      <c r="T15" s="83"/>
      <c r="U15" s="73" t="s">
        <v>27</v>
      </c>
      <c r="V15" s="73"/>
      <c r="W15" s="73"/>
      <c r="X15" s="73"/>
      <c r="Y15" s="73"/>
      <c r="Z15" s="73">
        <v>32</v>
      </c>
      <c r="AA15" s="73"/>
      <c r="AB15" s="73"/>
      <c r="AC15" s="73"/>
      <c r="AD15" s="73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3" t="s">
        <v>35</v>
      </c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</row>
    <row r="16" spans="1:54">
      <c r="A16" s="79">
        <f t="shared" si="0"/>
        <v>12</v>
      </c>
      <c r="B16" s="79"/>
      <c r="C16" s="81" t="s">
        <v>42</v>
      </c>
      <c r="D16" s="82"/>
      <c r="E16" s="82"/>
      <c r="F16" s="82"/>
      <c r="G16" s="82"/>
      <c r="H16" s="82"/>
      <c r="I16" s="82"/>
      <c r="J16" s="82"/>
      <c r="K16" s="83"/>
      <c r="L16" s="81" t="s">
        <v>43</v>
      </c>
      <c r="M16" s="82"/>
      <c r="N16" s="82"/>
      <c r="O16" s="82"/>
      <c r="P16" s="82"/>
      <c r="Q16" s="82"/>
      <c r="R16" s="82"/>
      <c r="S16" s="82"/>
      <c r="T16" s="83"/>
      <c r="U16" s="73" t="s">
        <v>38</v>
      </c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3" t="s">
        <v>39</v>
      </c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2:27">
      <c r="B17" s="19"/>
    </row>
    <row r="18" spans="2:27">
      <c r="B18" s="19"/>
      <c r="U18" s="85"/>
      <c r="V18" s="85"/>
      <c r="W18" s="85"/>
      <c r="X18" s="85"/>
      <c r="Y18" s="85"/>
      <c r="Z18" s="86"/>
      <c r="AA18" s="86"/>
    </row>
  </sheetData>
  <mergeCells count="171">
    <mergeCell ref="U18:Y18"/>
    <mergeCell ref="Z18:AA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20"/>
  <sheetViews>
    <sheetView workbookViewId="0">
      <selection activeCell="O1" sqref="O1:X1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176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175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8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73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177</v>
      </c>
      <c r="D6" s="75"/>
      <c r="E6" s="75"/>
      <c r="F6" s="75"/>
      <c r="G6" s="75"/>
      <c r="H6" s="75"/>
      <c r="I6" s="75"/>
      <c r="J6" s="75"/>
      <c r="K6" s="76"/>
      <c r="L6" s="78" t="s">
        <v>128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16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>ROW()-4</f>
        <v>3</v>
      </c>
      <c r="B7" s="80"/>
      <c r="C7" s="78" t="s">
        <v>178</v>
      </c>
      <c r="D7" s="75"/>
      <c r="E7" s="75"/>
      <c r="F7" s="75"/>
      <c r="G7" s="75"/>
      <c r="H7" s="75"/>
      <c r="I7" s="75"/>
      <c r="J7" s="75"/>
      <c r="K7" s="76"/>
      <c r="L7" s="78" t="s">
        <v>64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32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80">
        <f t="shared" si="0"/>
        <v>4</v>
      </c>
      <c r="B8" s="80"/>
      <c r="C8" s="78" t="s">
        <v>179</v>
      </c>
      <c r="D8" s="75"/>
      <c r="E8" s="75"/>
      <c r="F8" s="75"/>
      <c r="G8" s="75"/>
      <c r="H8" s="75"/>
      <c r="I8" s="75"/>
      <c r="J8" s="75"/>
      <c r="K8" s="76"/>
      <c r="L8" s="78" t="s">
        <v>130</v>
      </c>
      <c r="M8" s="75"/>
      <c r="N8" s="75"/>
      <c r="O8" s="75"/>
      <c r="P8" s="75"/>
      <c r="Q8" s="75"/>
      <c r="R8" s="75"/>
      <c r="S8" s="75"/>
      <c r="T8" s="76"/>
      <c r="U8" s="71" t="s">
        <v>27</v>
      </c>
      <c r="V8" s="71"/>
      <c r="W8" s="71"/>
      <c r="X8" s="71"/>
      <c r="Y8" s="71"/>
      <c r="Z8" s="71">
        <v>32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80">
        <f t="shared" si="0"/>
        <v>5</v>
      </c>
      <c r="B9" s="80"/>
      <c r="C9" s="78" t="s">
        <v>180</v>
      </c>
      <c r="D9" s="75"/>
      <c r="E9" s="75"/>
      <c r="F9" s="75"/>
      <c r="G9" s="75"/>
      <c r="H9" s="75"/>
      <c r="I9" s="75"/>
      <c r="J9" s="75"/>
      <c r="K9" s="76"/>
      <c r="L9" s="78" t="s">
        <v>132</v>
      </c>
      <c r="M9" s="75"/>
      <c r="N9" s="75"/>
      <c r="O9" s="75"/>
      <c r="P9" s="75"/>
      <c r="Q9" s="75"/>
      <c r="R9" s="75"/>
      <c r="S9" s="75"/>
      <c r="T9" s="76"/>
      <c r="U9" s="71" t="s">
        <v>27</v>
      </c>
      <c r="V9" s="71"/>
      <c r="W9" s="71"/>
      <c r="X9" s="71"/>
      <c r="Y9" s="71"/>
      <c r="Z9" s="71">
        <v>255</v>
      </c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>
      <c r="A10" s="80">
        <f t="shared" si="0"/>
        <v>6</v>
      </c>
      <c r="B10" s="80"/>
      <c r="C10" s="78" t="s">
        <v>181</v>
      </c>
      <c r="D10" s="75"/>
      <c r="E10" s="75"/>
      <c r="F10" s="75"/>
      <c r="G10" s="75"/>
      <c r="H10" s="75"/>
      <c r="I10" s="75"/>
      <c r="J10" s="75"/>
      <c r="K10" s="76"/>
      <c r="L10" s="78" t="s">
        <v>131</v>
      </c>
      <c r="M10" s="75"/>
      <c r="N10" s="75"/>
      <c r="O10" s="75"/>
      <c r="P10" s="75"/>
      <c r="Q10" s="75"/>
      <c r="R10" s="75"/>
      <c r="S10" s="75"/>
      <c r="T10" s="76"/>
      <c r="U10" s="71" t="s">
        <v>27</v>
      </c>
      <c r="V10" s="71"/>
      <c r="W10" s="71"/>
      <c r="X10" s="71"/>
      <c r="Y10" s="71"/>
      <c r="Z10" s="71">
        <v>32</v>
      </c>
      <c r="AA10" s="71"/>
      <c r="AB10" s="71"/>
      <c r="AC10" s="71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1:54">
      <c r="A11" s="80">
        <f t="shared" si="0"/>
        <v>7</v>
      </c>
      <c r="B11" s="80"/>
      <c r="C11" s="78" t="s">
        <v>182</v>
      </c>
      <c r="D11" s="75"/>
      <c r="E11" s="75"/>
      <c r="F11" s="75"/>
      <c r="G11" s="75"/>
      <c r="H11" s="75"/>
      <c r="I11" s="75"/>
      <c r="J11" s="75"/>
      <c r="K11" s="76"/>
      <c r="L11" s="78" t="s">
        <v>66</v>
      </c>
      <c r="M11" s="75"/>
      <c r="N11" s="75"/>
      <c r="O11" s="75"/>
      <c r="P11" s="75"/>
      <c r="Q11" s="75"/>
      <c r="R11" s="75"/>
      <c r="S11" s="75"/>
      <c r="T11" s="76"/>
      <c r="U11" s="71" t="s">
        <v>27</v>
      </c>
      <c r="V11" s="71"/>
      <c r="W11" s="71"/>
      <c r="X11" s="71"/>
      <c r="Y11" s="71"/>
      <c r="Z11" s="71">
        <v>255</v>
      </c>
      <c r="AA11" s="71"/>
      <c r="AB11" s="71"/>
      <c r="AC11" s="71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1:54">
      <c r="A12" s="80">
        <f t="shared" si="0"/>
        <v>8</v>
      </c>
      <c r="B12" s="80"/>
      <c r="C12" s="78" t="s">
        <v>183</v>
      </c>
      <c r="D12" s="75"/>
      <c r="E12" s="75"/>
      <c r="F12" s="75"/>
      <c r="G12" s="75"/>
      <c r="H12" s="75"/>
      <c r="I12" s="75"/>
      <c r="J12" s="75"/>
      <c r="K12" s="76"/>
      <c r="L12" s="78" t="s">
        <v>184</v>
      </c>
      <c r="M12" s="75"/>
      <c r="N12" s="75"/>
      <c r="O12" s="75"/>
      <c r="P12" s="75"/>
      <c r="Q12" s="75"/>
      <c r="R12" s="75"/>
      <c r="S12" s="75"/>
      <c r="T12" s="76"/>
      <c r="U12" s="78" t="s">
        <v>73</v>
      </c>
      <c r="V12" s="75"/>
      <c r="W12" s="75"/>
      <c r="X12" s="75"/>
      <c r="Y12" s="76"/>
      <c r="Z12" s="71"/>
      <c r="AA12" s="71"/>
      <c r="AB12" s="71"/>
      <c r="AC12" s="71"/>
      <c r="AD12" s="71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1:54">
      <c r="A13" s="80">
        <f t="shared" si="0"/>
        <v>9</v>
      </c>
      <c r="B13" s="80"/>
      <c r="C13" s="78" t="s">
        <v>167</v>
      </c>
      <c r="D13" s="75"/>
      <c r="E13" s="75"/>
      <c r="F13" s="75"/>
      <c r="G13" s="75"/>
      <c r="H13" s="75"/>
      <c r="I13" s="75"/>
      <c r="J13" s="75"/>
      <c r="K13" s="76"/>
      <c r="L13" s="78" t="s">
        <v>185</v>
      </c>
      <c r="M13" s="75"/>
      <c r="N13" s="75"/>
      <c r="O13" s="75"/>
      <c r="P13" s="75"/>
      <c r="Q13" s="75"/>
      <c r="R13" s="75"/>
      <c r="S13" s="75"/>
      <c r="T13" s="76"/>
      <c r="U13" s="71" t="s">
        <v>27</v>
      </c>
      <c r="V13" s="71"/>
      <c r="W13" s="71"/>
      <c r="X13" s="71"/>
      <c r="Y13" s="71"/>
      <c r="Z13" s="71">
        <v>16</v>
      </c>
      <c r="AA13" s="71"/>
      <c r="AB13" s="71"/>
      <c r="AC13" s="71"/>
      <c r="AD13" s="71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1:54" ht="14.1" customHeight="1">
      <c r="A14" s="79">
        <f t="shared" si="0"/>
        <v>10</v>
      </c>
      <c r="B14" s="79"/>
      <c r="C14" s="81" t="s">
        <v>31</v>
      </c>
      <c r="D14" s="82"/>
      <c r="E14" s="82"/>
      <c r="F14" s="82"/>
      <c r="G14" s="82"/>
      <c r="H14" s="82"/>
      <c r="I14" s="82"/>
      <c r="J14" s="82"/>
      <c r="K14" s="83"/>
      <c r="L14" s="81" t="s">
        <v>32</v>
      </c>
      <c r="M14" s="82"/>
      <c r="N14" s="82"/>
      <c r="O14" s="82"/>
      <c r="P14" s="82"/>
      <c r="Q14" s="82"/>
      <c r="R14" s="82"/>
      <c r="S14" s="82"/>
      <c r="T14" s="83"/>
      <c r="U14" s="73" t="s">
        <v>25</v>
      </c>
      <c r="V14" s="73"/>
      <c r="W14" s="73"/>
      <c r="X14" s="73"/>
      <c r="Y14" s="73"/>
      <c r="Z14" s="73"/>
      <c r="AA14" s="73"/>
      <c r="AB14" s="73"/>
      <c r="AC14" s="73"/>
      <c r="AD14" s="73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</row>
    <row r="15" spans="1:54">
      <c r="A15" s="79">
        <f t="shared" si="0"/>
        <v>11</v>
      </c>
      <c r="B15" s="79"/>
      <c r="C15" s="81" t="s">
        <v>33</v>
      </c>
      <c r="D15" s="82"/>
      <c r="E15" s="82"/>
      <c r="F15" s="82"/>
      <c r="G15" s="82"/>
      <c r="H15" s="82"/>
      <c r="I15" s="82"/>
      <c r="J15" s="82"/>
      <c r="K15" s="83"/>
      <c r="L15" s="81" t="s">
        <v>34</v>
      </c>
      <c r="M15" s="82"/>
      <c r="N15" s="82"/>
      <c r="O15" s="82"/>
      <c r="P15" s="82"/>
      <c r="Q15" s="82"/>
      <c r="R15" s="82"/>
      <c r="S15" s="82"/>
      <c r="T15" s="83"/>
      <c r="U15" s="73" t="s">
        <v>27</v>
      </c>
      <c r="V15" s="73"/>
      <c r="W15" s="73"/>
      <c r="X15" s="73"/>
      <c r="Y15" s="73"/>
      <c r="Z15" s="73">
        <v>32</v>
      </c>
      <c r="AA15" s="73"/>
      <c r="AB15" s="73"/>
      <c r="AC15" s="73"/>
      <c r="AD15" s="73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3" t="s">
        <v>35</v>
      </c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</row>
    <row r="16" spans="1:54">
      <c r="A16" s="79">
        <f t="shared" si="0"/>
        <v>12</v>
      </c>
      <c r="B16" s="79"/>
      <c r="C16" s="81" t="s">
        <v>36</v>
      </c>
      <c r="D16" s="82"/>
      <c r="E16" s="82"/>
      <c r="F16" s="82"/>
      <c r="G16" s="82"/>
      <c r="H16" s="82"/>
      <c r="I16" s="82"/>
      <c r="J16" s="82"/>
      <c r="K16" s="83"/>
      <c r="L16" s="81" t="s">
        <v>37</v>
      </c>
      <c r="M16" s="82"/>
      <c r="N16" s="82"/>
      <c r="O16" s="82"/>
      <c r="P16" s="82"/>
      <c r="Q16" s="82"/>
      <c r="R16" s="82"/>
      <c r="S16" s="82"/>
      <c r="T16" s="83"/>
      <c r="U16" s="73" t="s">
        <v>38</v>
      </c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3" t="s">
        <v>39</v>
      </c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>
      <c r="A17" s="79">
        <f t="shared" si="0"/>
        <v>13</v>
      </c>
      <c r="B17" s="79"/>
      <c r="C17" s="81" t="s">
        <v>40</v>
      </c>
      <c r="D17" s="82"/>
      <c r="E17" s="82"/>
      <c r="F17" s="82"/>
      <c r="G17" s="82"/>
      <c r="H17" s="82"/>
      <c r="I17" s="82"/>
      <c r="J17" s="82"/>
      <c r="K17" s="83"/>
      <c r="L17" s="81" t="s">
        <v>41</v>
      </c>
      <c r="M17" s="82"/>
      <c r="N17" s="82"/>
      <c r="O17" s="82"/>
      <c r="P17" s="82"/>
      <c r="Q17" s="82"/>
      <c r="R17" s="82"/>
      <c r="S17" s="82"/>
      <c r="T17" s="83"/>
      <c r="U17" s="73" t="s">
        <v>27</v>
      </c>
      <c r="V17" s="73"/>
      <c r="W17" s="73"/>
      <c r="X17" s="73"/>
      <c r="Y17" s="73"/>
      <c r="Z17" s="73">
        <v>32</v>
      </c>
      <c r="AA17" s="73"/>
      <c r="AB17" s="73"/>
      <c r="AC17" s="73"/>
      <c r="AD17" s="73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3" t="s">
        <v>35</v>
      </c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>
      <c r="A18" s="79">
        <f t="shared" si="0"/>
        <v>14</v>
      </c>
      <c r="B18" s="79"/>
      <c r="C18" s="81" t="s">
        <v>42</v>
      </c>
      <c r="D18" s="82"/>
      <c r="E18" s="82"/>
      <c r="F18" s="82"/>
      <c r="G18" s="82"/>
      <c r="H18" s="82"/>
      <c r="I18" s="82"/>
      <c r="J18" s="82"/>
      <c r="K18" s="83"/>
      <c r="L18" s="81" t="s">
        <v>43</v>
      </c>
      <c r="M18" s="82"/>
      <c r="N18" s="82"/>
      <c r="O18" s="82"/>
      <c r="P18" s="82"/>
      <c r="Q18" s="82"/>
      <c r="R18" s="82"/>
      <c r="S18" s="82"/>
      <c r="T18" s="83"/>
      <c r="U18" s="73" t="s">
        <v>38</v>
      </c>
      <c r="V18" s="73"/>
      <c r="W18" s="73"/>
      <c r="X18" s="73"/>
      <c r="Y18" s="73"/>
      <c r="Z18" s="73"/>
      <c r="AA18" s="73"/>
      <c r="AB18" s="73"/>
      <c r="AC18" s="73"/>
      <c r="AD18" s="73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3" t="s">
        <v>39</v>
      </c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>
      <c r="B19" s="19"/>
    </row>
    <row r="20" spans="1:54">
      <c r="B20" s="19"/>
      <c r="U20" s="85"/>
      <c r="V20" s="85"/>
      <c r="W20" s="85"/>
      <c r="X20" s="85"/>
      <c r="Y20" s="85"/>
      <c r="Z20" s="86"/>
      <c r="AA20" s="86"/>
    </row>
  </sheetData>
  <mergeCells count="195"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20:Y20"/>
    <mergeCell ref="Z20:AA20"/>
    <mergeCell ref="A10:B10"/>
    <mergeCell ref="C10:K10"/>
    <mergeCell ref="L10:T10"/>
    <mergeCell ref="U10:Y10"/>
    <mergeCell ref="Z10:AA10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19" zoomScaleNormal="100" workbookViewId="0">
      <selection activeCell="G10" sqref="G10:J10"/>
    </sheetView>
  </sheetViews>
  <sheetFormatPr defaultColWidth="2.625" defaultRowHeight="12"/>
  <cols>
    <col min="1" max="16384" width="2.625" style="1"/>
  </cols>
  <sheetData>
    <row r="1" spans="1:5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2</v>
      </c>
      <c r="AN1" s="41"/>
      <c r="AO1" s="41"/>
      <c r="AP1" s="41"/>
      <c r="AQ1" s="42" t="str">
        <f>IF(ISBLANK(封面!AL43),"",(封面!AL43))</f>
        <v/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tr">
        <f>IF(ISBLANK(封面!AL45),"",(封面!AL45))</f>
        <v/>
      </c>
      <c r="AR2" s="45"/>
      <c r="AS2" s="45"/>
      <c r="AT2" s="45"/>
      <c r="AU2" s="45"/>
      <c r="AV2" s="45"/>
      <c r="AW2" s="45"/>
      <c r="AX2" s="45"/>
      <c r="AY2" s="45"/>
      <c r="AZ2" s="46"/>
    </row>
    <row r="4" spans="1:52">
      <c r="A4" s="47" t="s">
        <v>7</v>
      </c>
      <c r="B4" s="48"/>
      <c r="C4" s="47" t="s">
        <v>4</v>
      </c>
      <c r="D4" s="49"/>
      <c r="E4" s="49"/>
      <c r="F4" s="48"/>
      <c r="G4" s="47" t="s">
        <v>5</v>
      </c>
      <c r="H4" s="49"/>
      <c r="I4" s="49"/>
      <c r="J4" s="48"/>
      <c r="K4" s="47" t="s">
        <v>8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9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35">
        <f t="shared" ref="A5:A52" si="0">ROW()-4</f>
        <v>1</v>
      </c>
      <c r="B5" s="35"/>
      <c r="C5" s="36"/>
      <c r="D5" s="36"/>
      <c r="E5" s="36"/>
      <c r="F5" s="36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31">
        <f t="shared" si="0"/>
        <v>2</v>
      </c>
      <c r="B6" s="31"/>
      <c r="C6" s="32"/>
      <c r="D6" s="32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>
      <c r="A7" s="31">
        <f t="shared" si="0"/>
        <v>3</v>
      </c>
      <c r="B7" s="31"/>
      <c r="C7" s="32"/>
      <c r="D7" s="32"/>
      <c r="E7" s="32"/>
      <c r="F7" s="3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>
      <c r="A8" s="31">
        <f t="shared" si="0"/>
        <v>4</v>
      </c>
      <c r="B8" s="31"/>
      <c r="C8" s="32"/>
      <c r="D8" s="32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>
      <c r="A9" s="31">
        <f t="shared" si="0"/>
        <v>5</v>
      </c>
      <c r="B9" s="31"/>
      <c r="C9" s="32"/>
      <c r="D9" s="32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>
      <c r="A10" s="31">
        <f t="shared" si="0"/>
        <v>6</v>
      </c>
      <c r="B10" s="31"/>
      <c r="C10" s="32"/>
      <c r="D10" s="32"/>
      <c r="E10" s="32"/>
      <c r="F10" s="3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>
      <c r="A11" s="31">
        <f t="shared" si="0"/>
        <v>7</v>
      </c>
      <c r="B11" s="31"/>
      <c r="C11" s="32"/>
      <c r="D11" s="32"/>
      <c r="E11" s="32"/>
      <c r="F11" s="3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>
      <c r="A12" s="31">
        <f t="shared" si="0"/>
        <v>8</v>
      </c>
      <c r="B12" s="31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>
      <c r="A13" s="31">
        <f t="shared" si="0"/>
        <v>9</v>
      </c>
      <c r="B13" s="31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>
      <c r="A14" s="31">
        <f t="shared" si="0"/>
        <v>10</v>
      </c>
      <c r="B14" s="31"/>
      <c r="C14" s="32"/>
      <c r="D14" s="32"/>
      <c r="E14" s="32"/>
      <c r="F14" s="3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>
      <c r="A15" s="31">
        <f t="shared" si="0"/>
        <v>11</v>
      </c>
      <c r="B15" s="31"/>
      <c r="C15" s="32"/>
      <c r="D15" s="32"/>
      <c r="E15" s="32"/>
      <c r="F15" s="3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>
      <c r="A16" s="31">
        <f t="shared" si="0"/>
        <v>12</v>
      </c>
      <c r="B16" s="31"/>
      <c r="C16" s="32"/>
      <c r="D16" s="32"/>
      <c r="E16" s="32"/>
      <c r="F16" s="32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>
      <c r="A17" s="31">
        <f t="shared" si="0"/>
        <v>13</v>
      </c>
      <c r="B17" s="31"/>
      <c r="C17" s="32"/>
      <c r="D17" s="32"/>
      <c r="E17" s="32"/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>
      <c r="A18" s="31">
        <f t="shared" si="0"/>
        <v>14</v>
      </c>
      <c r="B18" s="31"/>
      <c r="C18" s="32"/>
      <c r="D18" s="32"/>
      <c r="E18" s="32"/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>
      <c r="A19" s="31">
        <f t="shared" si="0"/>
        <v>15</v>
      </c>
      <c r="B19" s="31"/>
      <c r="C19" s="32"/>
      <c r="D19" s="32"/>
      <c r="E19" s="32"/>
      <c r="F19" s="32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>
      <c r="A20" s="31">
        <f t="shared" si="0"/>
        <v>16</v>
      </c>
      <c r="B20" s="31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>
      <c r="A21" s="31">
        <f t="shared" si="0"/>
        <v>17</v>
      </c>
      <c r="B21" s="31"/>
      <c r="C21" s="32"/>
      <c r="D21" s="32"/>
      <c r="E21" s="32"/>
      <c r="F21" s="3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>
      <c r="A22" s="31">
        <f t="shared" si="0"/>
        <v>18</v>
      </c>
      <c r="B22" s="31"/>
      <c r="C22" s="32"/>
      <c r="D22" s="32"/>
      <c r="E22" s="32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>
      <c r="A23" s="31">
        <f t="shared" si="0"/>
        <v>19</v>
      </c>
      <c r="B23" s="31"/>
      <c r="C23" s="32"/>
      <c r="D23" s="32"/>
      <c r="E23" s="32"/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>
      <c r="A24" s="31">
        <f t="shared" si="0"/>
        <v>20</v>
      </c>
      <c r="B24" s="31"/>
      <c r="C24" s="32"/>
      <c r="D24" s="32"/>
      <c r="E24" s="32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>
      <c r="A25" s="31">
        <f t="shared" si="0"/>
        <v>21</v>
      </c>
      <c r="B25" s="31"/>
      <c r="C25" s="32"/>
      <c r="D25" s="32"/>
      <c r="E25" s="32"/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>
      <c r="A26" s="31">
        <f t="shared" si="0"/>
        <v>22</v>
      </c>
      <c r="B26" s="31"/>
      <c r="C26" s="32"/>
      <c r="D26" s="32"/>
      <c r="E26" s="32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>
      <c r="A27" s="31">
        <f t="shared" si="0"/>
        <v>23</v>
      </c>
      <c r="B27" s="31"/>
      <c r="C27" s="32"/>
      <c r="D27" s="32"/>
      <c r="E27" s="32"/>
      <c r="F27" s="3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>
      <c r="A28" s="31">
        <f t="shared" si="0"/>
        <v>24</v>
      </c>
      <c r="B28" s="31"/>
      <c r="C28" s="32"/>
      <c r="D28" s="32"/>
      <c r="E28" s="32"/>
      <c r="F28" s="3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>
      <c r="A29" s="31">
        <f t="shared" si="0"/>
        <v>25</v>
      </c>
      <c r="B29" s="31"/>
      <c r="C29" s="32"/>
      <c r="D29" s="32"/>
      <c r="E29" s="32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>
      <c r="A30" s="31">
        <f t="shared" si="0"/>
        <v>26</v>
      </c>
      <c r="B30" s="31"/>
      <c r="C30" s="32"/>
      <c r="D30" s="32"/>
      <c r="E30" s="32"/>
      <c r="F30" s="3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>
      <c r="A31" s="31">
        <f t="shared" si="0"/>
        <v>27</v>
      </c>
      <c r="B31" s="31"/>
      <c r="C31" s="32"/>
      <c r="D31" s="32"/>
      <c r="E31" s="32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>
      <c r="A32" s="31">
        <f t="shared" si="0"/>
        <v>28</v>
      </c>
      <c r="B32" s="31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>
      <c r="A33" s="31">
        <f t="shared" si="0"/>
        <v>29</v>
      </c>
      <c r="B33" s="31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>
      <c r="A34" s="31">
        <f t="shared" si="0"/>
        <v>30</v>
      </c>
      <c r="B34" s="31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>
      <c r="A35" s="31">
        <f t="shared" si="0"/>
        <v>31</v>
      </c>
      <c r="B35" s="31"/>
      <c r="C35" s="32"/>
      <c r="D35" s="32"/>
      <c r="E35" s="32"/>
      <c r="F35" s="32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>
      <c r="A36" s="31">
        <f t="shared" si="0"/>
        <v>32</v>
      </c>
      <c r="B36" s="31"/>
      <c r="C36" s="32"/>
      <c r="D36" s="32"/>
      <c r="E36" s="32"/>
      <c r="F36" s="32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>
      <c r="A37" s="31">
        <f t="shared" si="0"/>
        <v>33</v>
      </c>
      <c r="B37" s="31"/>
      <c r="C37" s="32"/>
      <c r="D37" s="32"/>
      <c r="E37" s="32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>
      <c r="A38" s="31">
        <f t="shared" si="0"/>
        <v>34</v>
      </c>
      <c r="B38" s="31"/>
      <c r="C38" s="32"/>
      <c r="D38" s="32"/>
      <c r="E38" s="32"/>
      <c r="F38" s="32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>
      <c r="A39" s="31">
        <f t="shared" si="0"/>
        <v>35</v>
      </c>
      <c r="B39" s="31"/>
      <c r="C39" s="32"/>
      <c r="D39" s="32"/>
      <c r="E39" s="32"/>
      <c r="F39" s="32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>
      <c r="A40" s="31">
        <f t="shared" si="0"/>
        <v>36</v>
      </c>
      <c r="B40" s="31"/>
      <c r="C40" s="32"/>
      <c r="D40" s="32"/>
      <c r="E40" s="32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>
      <c r="A41" s="31">
        <f t="shared" si="0"/>
        <v>37</v>
      </c>
      <c r="B41" s="31"/>
      <c r="C41" s="32"/>
      <c r="D41" s="32"/>
      <c r="E41" s="32"/>
      <c r="F41" s="32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>
      <c r="A42" s="31">
        <f t="shared" si="0"/>
        <v>38</v>
      </c>
      <c r="B42" s="31"/>
      <c r="C42" s="32"/>
      <c r="D42" s="32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>
      <c r="A43" s="31">
        <f t="shared" si="0"/>
        <v>39</v>
      </c>
      <c r="B43" s="31"/>
      <c r="C43" s="32"/>
      <c r="D43" s="32"/>
      <c r="E43" s="32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>
      <c r="A44" s="31">
        <f t="shared" si="0"/>
        <v>40</v>
      </c>
      <c r="B44" s="31"/>
      <c r="C44" s="32"/>
      <c r="D44" s="32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>
      <c r="A45" s="31">
        <f t="shared" si="0"/>
        <v>41</v>
      </c>
      <c r="B45" s="31"/>
      <c r="C45" s="32"/>
      <c r="D45" s="32"/>
      <c r="E45" s="32"/>
      <c r="F45" s="32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>
      <c r="A46" s="31">
        <f t="shared" si="0"/>
        <v>42</v>
      </c>
      <c r="B46" s="31"/>
      <c r="C46" s="32"/>
      <c r="D46" s="32"/>
      <c r="E46" s="32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>
      <c r="A47" s="31">
        <f t="shared" si="0"/>
        <v>43</v>
      </c>
      <c r="B47" s="31"/>
      <c r="C47" s="32"/>
      <c r="D47" s="32"/>
      <c r="E47" s="32"/>
      <c r="F47" s="32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>
      <c r="A48" s="31">
        <f t="shared" si="0"/>
        <v>44</v>
      </c>
      <c r="B48" s="31"/>
      <c r="C48" s="32"/>
      <c r="D48" s="32"/>
      <c r="E48" s="32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>
      <c r="A49" s="31">
        <f t="shared" si="0"/>
        <v>45</v>
      </c>
      <c r="B49" s="31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>
      <c r="A50" s="31">
        <f t="shared" si="0"/>
        <v>46</v>
      </c>
      <c r="B50" s="31"/>
      <c r="C50" s="32"/>
      <c r="D50" s="32"/>
      <c r="E50" s="32"/>
      <c r="F50" s="32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>
      <c r="A51" s="31">
        <f t="shared" si="0"/>
        <v>47</v>
      </c>
      <c r="B51" s="31"/>
      <c r="C51" s="32"/>
      <c r="D51" s="32"/>
      <c r="E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>
      <c r="A52" s="33">
        <f t="shared" si="0"/>
        <v>48</v>
      </c>
      <c r="B52" s="33"/>
      <c r="C52" s="34"/>
      <c r="D52" s="34"/>
      <c r="E52" s="34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tabSelected="1" view="pageBreakPreview" zoomScaleNormal="100" workbookViewId="0">
      <selection activeCell="C23" sqref="C23:L23"/>
    </sheetView>
  </sheetViews>
  <sheetFormatPr defaultColWidth="2.625" defaultRowHeight="12"/>
  <cols>
    <col min="1" max="16384" width="2.625" style="17"/>
  </cols>
  <sheetData>
    <row r="1" spans="1:52">
      <c r="A1" s="58" t="s">
        <v>10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2" t="s">
        <v>2</v>
      </c>
      <c r="Z1" s="62"/>
      <c r="AA1" s="62"/>
      <c r="AB1" s="62"/>
      <c r="AC1" s="63" t="str">
        <f>IF(ISBLANK(封面!AL43),"",(封面!AL43))</f>
        <v/>
      </c>
      <c r="AD1" s="63"/>
      <c r="AE1" s="63"/>
      <c r="AF1" s="63"/>
      <c r="AG1" s="63"/>
      <c r="AH1" s="63"/>
      <c r="AI1" s="63"/>
      <c r="AJ1" s="63"/>
      <c r="AK1" s="63"/>
      <c r="AL1" s="63"/>
      <c r="AM1" s="62" t="s">
        <v>4</v>
      </c>
      <c r="AN1" s="62"/>
      <c r="AO1" s="62"/>
      <c r="AP1" s="62"/>
      <c r="AQ1" s="64" t="str">
        <f>IF(ISBLANK(封面!AL47),"",(封面!AL47))</f>
        <v/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6" t="s">
        <v>3</v>
      </c>
      <c r="Z2" s="66"/>
      <c r="AA2" s="66"/>
      <c r="AB2" s="66"/>
      <c r="AC2" s="67" t="str">
        <f>IF(ISBLANK(封面!AL45),"",(封面!AL45))</f>
        <v/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5</v>
      </c>
      <c r="AN2" s="66"/>
      <c r="AO2" s="66"/>
      <c r="AP2" s="66"/>
      <c r="AQ2" s="68" t="str">
        <f>IF(ISBLANK(封面!AL49),"",(封面!AL49))</f>
        <v/>
      </c>
      <c r="AR2" s="68"/>
      <c r="AS2" s="68"/>
      <c r="AT2" s="68"/>
      <c r="AU2" s="68"/>
      <c r="AV2" s="68"/>
      <c r="AW2" s="68"/>
      <c r="AX2" s="68"/>
      <c r="AY2" s="68"/>
      <c r="AZ2" s="69"/>
    </row>
    <row r="4" spans="1:52">
      <c r="A4" s="54" t="s">
        <v>11</v>
      </c>
      <c r="B4" s="54"/>
      <c r="C4" s="55" t="s">
        <v>12</v>
      </c>
      <c r="D4" s="56"/>
      <c r="E4" s="56"/>
      <c r="F4" s="56"/>
      <c r="G4" s="56"/>
      <c r="H4" s="56"/>
      <c r="I4" s="56"/>
      <c r="J4" s="56"/>
      <c r="K4" s="56"/>
      <c r="L4" s="57"/>
      <c r="M4" s="55" t="s">
        <v>13</v>
      </c>
      <c r="N4" s="56"/>
      <c r="O4" s="56"/>
      <c r="P4" s="56"/>
      <c r="Q4" s="56"/>
      <c r="R4" s="56"/>
      <c r="S4" s="56"/>
      <c r="T4" s="56"/>
      <c r="U4" s="56"/>
      <c r="V4" s="57"/>
      <c r="W4" s="55" t="s">
        <v>14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7"/>
    </row>
    <row r="5" spans="1:52" ht="14.25">
      <c r="A5" s="50">
        <f t="shared" ref="A5:A50" si="0">ROW()-4</f>
        <v>1</v>
      </c>
      <c r="B5" s="50"/>
      <c r="C5" s="128" t="s">
        <v>46</v>
      </c>
      <c r="D5" s="129"/>
      <c r="E5" s="129"/>
      <c r="F5" s="129"/>
      <c r="G5" s="129"/>
      <c r="H5" s="129"/>
      <c r="I5" s="129"/>
      <c r="J5" s="129"/>
      <c r="K5" s="129"/>
      <c r="L5" s="130"/>
      <c r="M5" s="131" t="s">
        <v>60</v>
      </c>
      <c r="N5" s="132"/>
      <c r="O5" s="132"/>
      <c r="P5" s="132"/>
      <c r="Q5" s="132"/>
      <c r="R5" s="132"/>
      <c r="S5" s="132"/>
      <c r="T5" s="132"/>
      <c r="U5" s="132"/>
      <c r="V5" s="133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3"/>
    </row>
    <row r="6" spans="1:52" ht="14.25">
      <c r="A6" s="50">
        <f t="shared" si="0"/>
        <v>2</v>
      </c>
      <c r="B6" s="50"/>
      <c r="C6" s="128" t="s">
        <v>91</v>
      </c>
      <c r="D6" s="129"/>
      <c r="E6" s="129"/>
      <c r="F6" s="129"/>
      <c r="G6" s="129"/>
      <c r="H6" s="129"/>
      <c r="I6" s="129"/>
      <c r="J6" s="129"/>
      <c r="K6" s="129"/>
      <c r="L6" s="130"/>
      <c r="M6" s="131" t="s">
        <v>74</v>
      </c>
      <c r="N6" s="132"/>
      <c r="O6" s="132"/>
      <c r="P6" s="132"/>
      <c r="Q6" s="132"/>
      <c r="R6" s="132"/>
      <c r="S6" s="132"/>
      <c r="T6" s="132"/>
      <c r="U6" s="132"/>
      <c r="V6" s="133"/>
      <c r="W6" s="51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3"/>
    </row>
    <row r="7" spans="1:52" ht="14.25">
      <c r="A7" s="50">
        <f t="shared" si="0"/>
        <v>3</v>
      </c>
      <c r="B7" s="50"/>
      <c r="C7" s="128" t="s">
        <v>92</v>
      </c>
      <c r="D7" s="129"/>
      <c r="E7" s="129"/>
      <c r="F7" s="129"/>
      <c r="G7" s="129"/>
      <c r="H7" s="129"/>
      <c r="I7" s="129"/>
      <c r="J7" s="129"/>
      <c r="K7" s="129"/>
      <c r="L7" s="130"/>
      <c r="M7" s="131" t="s">
        <v>76</v>
      </c>
      <c r="N7" s="132"/>
      <c r="O7" s="132"/>
      <c r="P7" s="132"/>
      <c r="Q7" s="132"/>
      <c r="R7" s="132"/>
      <c r="S7" s="132"/>
      <c r="T7" s="132"/>
      <c r="U7" s="132"/>
      <c r="V7" s="133"/>
      <c r="W7" s="51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8" spans="1:52" ht="14.25">
      <c r="A8" s="50">
        <f t="shared" si="0"/>
        <v>4</v>
      </c>
      <c r="B8" s="50"/>
      <c r="C8" s="128" t="s">
        <v>94</v>
      </c>
      <c r="D8" s="129"/>
      <c r="E8" s="129"/>
      <c r="F8" s="129"/>
      <c r="G8" s="129"/>
      <c r="H8" s="129"/>
      <c r="I8" s="129"/>
      <c r="J8" s="129"/>
      <c r="K8" s="129"/>
      <c r="L8" s="130"/>
      <c r="M8" s="131" t="s">
        <v>80</v>
      </c>
      <c r="N8" s="132"/>
      <c r="O8" s="132"/>
      <c r="P8" s="132"/>
      <c r="Q8" s="132"/>
      <c r="R8" s="132"/>
      <c r="S8" s="132"/>
      <c r="T8" s="132"/>
      <c r="U8" s="132"/>
      <c r="V8" s="133"/>
      <c r="W8" s="51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3"/>
    </row>
    <row r="9" spans="1:52" ht="14.25">
      <c r="A9" s="50">
        <f t="shared" si="0"/>
        <v>5</v>
      </c>
      <c r="B9" s="50"/>
      <c r="C9" s="134" t="s">
        <v>111</v>
      </c>
      <c r="D9" s="135"/>
      <c r="E9" s="135"/>
      <c r="F9" s="135"/>
      <c r="G9" s="135"/>
      <c r="H9" s="135"/>
      <c r="I9" s="135"/>
      <c r="J9" s="135"/>
      <c r="K9" s="135"/>
      <c r="L9" s="136"/>
      <c r="M9" s="137" t="s">
        <v>95</v>
      </c>
      <c r="N9" s="138"/>
      <c r="O9" s="138"/>
      <c r="P9" s="138"/>
      <c r="Q9" s="138"/>
      <c r="R9" s="138"/>
      <c r="S9" s="138"/>
      <c r="T9" s="138"/>
      <c r="U9" s="138"/>
      <c r="V9" s="139"/>
      <c r="W9" s="51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3"/>
    </row>
    <row r="10" spans="1:52" ht="14.25">
      <c r="A10" s="50">
        <f t="shared" si="0"/>
        <v>6</v>
      </c>
      <c r="B10" s="50"/>
      <c r="C10" s="134" t="s">
        <v>112</v>
      </c>
      <c r="D10" s="135"/>
      <c r="E10" s="135"/>
      <c r="F10" s="135"/>
      <c r="G10" s="135"/>
      <c r="H10" s="135"/>
      <c r="I10" s="135"/>
      <c r="J10" s="135"/>
      <c r="K10" s="135"/>
      <c r="L10" s="136"/>
      <c r="M10" s="137" t="s">
        <v>101</v>
      </c>
      <c r="N10" s="138"/>
      <c r="O10" s="138"/>
      <c r="P10" s="138"/>
      <c r="Q10" s="138"/>
      <c r="R10" s="138"/>
      <c r="S10" s="138"/>
      <c r="T10" s="138"/>
      <c r="U10" s="138"/>
      <c r="V10" s="139"/>
      <c r="W10" s="5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3"/>
    </row>
    <row r="11" spans="1:52" ht="14.25">
      <c r="A11" s="50">
        <f t="shared" si="0"/>
        <v>7</v>
      </c>
      <c r="B11" s="50"/>
      <c r="C11" s="134" t="s">
        <v>110</v>
      </c>
      <c r="D11" s="135"/>
      <c r="E11" s="135"/>
      <c r="F11" s="135"/>
      <c r="G11" s="135"/>
      <c r="H11" s="135"/>
      <c r="I11" s="135"/>
      <c r="J11" s="135"/>
      <c r="K11" s="135"/>
      <c r="L11" s="136"/>
      <c r="M11" s="137" t="s">
        <v>106</v>
      </c>
      <c r="N11" s="138"/>
      <c r="O11" s="138"/>
      <c r="P11" s="138"/>
      <c r="Q11" s="138"/>
      <c r="R11" s="138"/>
      <c r="S11" s="138"/>
      <c r="T11" s="138"/>
      <c r="U11" s="138"/>
      <c r="V11" s="139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3"/>
    </row>
    <row r="12" spans="1:52" ht="14.25">
      <c r="A12" s="50">
        <f t="shared" si="0"/>
        <v>8</v>
      </c>
      <c r="B12" s="50"/>
      <c r="C12" s="134" t="s">
        <v>157</v>
      </c>
      <c r="D12" s="135"/>
      <c r="E12" s="135"/>
      <c r="F12" s="135"/>
      <c r="G12" s="135"/>
      <c r="H12" s="135"/>
      <c r="I12" s="135"/>
      <c r="J12" s="135"/>
      <c r="K12" s="135"/>
      <c r="L12" s="136"/>
      <c r="M12" s="137" t="s">
        <v>114</v>
      </c>
      <c r="N12" s="138"/>
      <c r="O12" s="138"/>
      <c r="P12" s="138"/>
      <c r="Q12" s="138"/>
      <c r="R12" s="138"/>
      <c r="S12" s="138"/>
      <c r="T12" s="138"/>
      <c r="U12" s="138"/>
      <c r="V12" s="139"/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3"/>
    </row>
    <row r="13" spans="1:52" ht="14.25">
      <c r="A13" s="50">
        <f t="shared" si="0"/>
        <v>9</v>
      </c>
      <c r="B13" s="50"/>
      <c r="C13" s="134" t="s">
        <v>158</v>
      </c>
      <c r="D13" s="135"/>
      <c r="E13" s="135"/>
      <c r="F13" s="135"/>
      <c r="G13" s="135"/>
      <c r="H13" s="135"/>
      <c r="I13" s="135"/>
      <c r="J13" s="135"/>
      <c r="K13" s="135"/>
      <c r="L13" s="136"/>
      <c r="M13" s="137" t="s">
        <v>137</v>
      </c>
      <c r="N13" s="138"/>
      <c r="O13" s="138"/>
      <c r="P13" s="138"/>
      <c r="Q13" s="138"/>
      <c r="R13" s="138"/>
      <c r="S13" s="138"/>
      <c r="T13" s="138"/>
      <c r="U13" s="138"/>
      <c r="V13" s="139"/>
      <c r="W13" s="5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3"/>
    </row>
    <row r="14" spans="1:52" ht="14.25">
      <c r="A14" s="50">
        <f t="shared" si="0"/>
        <v>10</v>
      </c>
      <c r="B14" s="50"/>
      <c r="C14" s="128" t="s">
        <v>187</v>
      </c>
      <c r="D14" s="129"/>
      <c r="E14" s="129"/>
      <c r="F14" s="129"/>
      <c r="G14" s="129"/>
      <c r="H14" s="129"/>
      <c r="I14" s="129"/>
      <c r="J14" s="129"/>
      <c r="K14" s="129"/>
      <c r="L14" s="130"/>
      <c r="M14" s="131" t="s">
        <v>159</v>
      </c>
      <c r="N14" s="132"/>
      <c r="O14" s="132"/>
      <c r="P14" s="132"/>
      <c r="Q14" s="132"/>
      <c r="R14" s="132"/>
      <c r="S14" s="132"/>
      <c r="T14" s="132"/>
      <c r="U14" s="132"/>
      <c r="V14" s="133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3"/>
    </row>
    <row r="15" spans="1:52" ht="14.25">
      <c r="A15" s="50">
        <f t="shared" si="0"/>
        <v>11</v>
      </c>
      <c r="B15" s="50"/>
      <c r="C15" s="128" t="s">
        <v>166</v>
      </c>
      <c r="D15" s="129"/>
      <c r="E15" s="129"/>
      <c r="F15" s="129"/>
      <c r="G15" s="129"/>
      <c r="H15" s="129"/>
      <c r="I15" s="129"/>
      <c r="J15" s="129"/>
      <c r="K15" s="129"/>
      <c r="L15" s="130"/>
      <c r="M15" s="131" t="s">
        <v>164</v>
      </c>
      <c r="N15" s="132"/>
      <c r="O15" s="132"/>
      <c r="P15" s="132"/>
      <c r="Q15" s="132"/>
      <c r="R15" s="132"/>
      <c r="S15" s="132"/>
      <c r="T15" s="132"/>
      <c r="U15" s="132"/>
      <c r="V15" s="133"/>
      <c r="W15" s="51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3"/>
    </row>
    <row r="16" spans="1:52" ht="14.25">
      <c r="A16" s="50">
        <f t="shared" si="0"/>
        <v>12</v>
      </c>
      <c r="B16" s="50"/>
      <c r="C16" s="128" t="s">
        <v>186</v>
      </c>
      <c r="D16" s="129"/>
      <c r="E16" s="129"/>
      <c r="F16" s="129"/>
      <c r="G16" s="129"/>
      <c r="H16" s="129"/>
      <c r="I16" s="129"/>
      <c r="J16" s="129"/>
      <c r="K16" s="129"/>
      <c r="L16" s="130"/>
      <c r="M16" s="131" t="s">
        <v>174</v>
      </c>
      <c r="N16" s="132"/>
      <c r="O16" s="132"/>
      <c r="P16" s="132"/>
      <c r="Q16" s="132"/>
      <c r="R16" s="132"/>
      <c r="S16" s="132"/>
      <c r="T16" s="132"/>
      <c r="U16" s="132"/>
      <c r="V16" s="133"/>
      <c r="W16" s="5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3"/>
    </row>
    <row r="17" spans="1:52">
      <c r="A17" s="50">
        <f t="shared" si="0"/>
        <v>13</v>
      </c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3"/>
      <c r="M17" s="51"/>
      <c r="N17" s="52"/>
      <c r="O17" s="52"/>
      <c r="P17" s="52"/>
      <c r="Q17" s="52"/>
      <c r="R17" s="52"/>
      <c r="S17" s="52"/>
      <c r="T17" s="52"/>
      <c r="U17" s="52"/>
      <c r="V17" s="53"/>
      <c r="W17" s="5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3"/>
    </row>
    <row r="18" spans="1:52">
      <c r="A18" s="50">
        <f t="shared" si="0"/>
        <v>14</v>
      </c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3"/>
      <c r="M18" s="51"/>
      <c r="N18" s="52"/>
      <c r="O18" s="52"/>
      <c r="P18" s="52"/>
      <c r="Q18" s="52"/>
      <c r="R18" s="52"/>
      <c r="S18" s="52"/>
      <c r="T18" s="52"/>
      <c r="U18" s="52"/>
      <c r="V18" s="53"/>
      <c r="W18" s="5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3"/>
    </row>
    <row r="19" spans="1:52">
      <c r="A19" s="50">
        <f t="shared" si="0"/>
        <v>15</v>
      </c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3"/>
      <c r="M19" s="51"/>
      <c r="N19" s="52"/>
      <c r="O19" s="52"/>
      <c r="P19" s="52"/>
      <c r="Q19" s="52"/>
      <c r="R19" s="52"/>
      <c r="S19" s="52"/>
      <c r="T19" s="52"/>
      <c r="U19" s="52"/>
      <c r="V19" s="53"/>
      <c r="W19" s="51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3"/>
    </row>
    <row r="20" spans="1:52">
      <c r="A20" s="50">
        <f t="shared" si="0"/>
        <v>16</v>
      </c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3"/>
      <c r="M20" s="51"/>
      <c r="N20" s="52"/>
      <c r="O20" s="52"/>
      <c r="P20" s="52"/>
      <c r="Q20" s="52"/>
      <c r="R20" s="52"/>
      <c r="S20" s="52"/>
      <c r="T20" s="52"/>
      <c r="U20" s="52"/>
      <c r="V20" s="53"/>
      <c r="W20" s="5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3"/>
    </row>
    <row r="21" spans="1:52">
      <c r="A21" s="50">
        <f t="shared" si="0"/>
        <v>17</v>
      </c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3"/>
      <c r="M21" s="51"/>
      <c r="N21" s="52"/>
      <c r="O21" s="52"/>
      <c r="P21" s="52"/>
      <c r="Q21" s="52"/>
      <c r="R21" s="52"/>
      <c r="S21" s="52"/>
      <c r="T21" s="52"/>
      <c r="U21" s="52"/>
      <c r="V21" s="53"/>
      <c r="W21" s="51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3"/>
    </row>
    <row r="22" spans="1:52">
      <c r="A22" s="50">
        <f t="shared" si="0"/>
        <v>18</v>
      </c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1"/>
      <c r="N22" s="52"/>
      <c r="O22" s="52"/>
      <c r="P22" s="52"/>
      <c r="Q22" s="52"/>
      <c r="R22" s="52"/>
      <c r="S22" s="52"/>
      <c r="T22" s="52"/>
      <c r="U22" s="52"/>
      <c r="V22" s="53"/>
      <c r="W22" s="51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3"/>
    </row>
    <row r="23" spans="1:52">
      <c r="A23" s="50">
        <f t="shared" si="0"/>
        <v>19</v>
      </c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3"/>
      <c r="M23" s="51"/>
      <c r="N23" s="52"/>
      <c r="O23" s="52"/>
      <c r="P23" s="52"/>
      <c r="Q23" s="52"/>
      <c r="R23" s="52"/>
      <c r="S23" s="52"/>
      <c r="T23" s="52"/>
      <c r="U23" s="52"/>
      <c r="V23" s="53"/>
      <c r="W23" s="51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</row>
    <row r="24" spans="1:52">
      <c r="A24" s="50">
        <f t="shared" si="0"/>
        <v>20</v>
      </c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3"/>
      <c r="M24" s="51"/>
      <c r="N24" s="52"/>
      <c r="O24" s="52"/>
      <c r="P24" s="52"/>
      <c r="Q24" s="52"/>
      <c r="R24" s="52"/>
      <c r="S24" s="52"/>
      <c r="T24" s="52"/>
      <c r="U24" s="52"/>
      <c r="V24" s="53"/>
      <c r="W24" s="51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3"/>
    </row>
    <row r="25" spans="1:52">
      <c r="A25" s="50">
        <f t="shared" si="0"/>
        <v>21</v>
      </c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3"/>
      <c r="M25" s="51"/>
      <c r="N25" s="52"/>
      <c r="O25" s="52"/>
      <c r="P25" s="52"/>
      <c r="Q25" s="52"/>
      <c r="R25" s="52"/>
      <c r="S25" s="52"/>
      <c r="T25" s="52"/>
      <c r="U25" s="52"/>
      <c r="V25" s="53"/>
      <c r="W25" s="51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3"/>
    </row>
    <row r="26" spans="1:52">
      <c r="A26" s="50">
        <f t="shared" si="0"/>
        <v>22</v>
      </c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3"/>
      <c r="M26" s="51"/>
      <c r="N26" s="52"/>
      <c r="O26" s="52"/>
      <c r="P26" s="52"/>
      <c r="Q26" s="52"/>
      <c r="R26" s="52"/>
      <c r="S26" s="52"/>
      <c r="T26" s="52"/>
      <c r="U26" s="52"/>
      <c r="V26" s="53"/>
      <c r="W26" s="51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</row>
    <row r="27" spans="1:52">
      <c r="A27" s="50">
        <f t="shared" si="0"/>
        <v>23</v>
      </c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3"/>
      <c r="M27" s="51"/>
      <c r="N27" s="52"/>
      <c r="O27" s="52"/>
      <c r="P27" s="52"/>
      <c r="Q27" s="52"/>
      <c r="R27" s="52"/>
      <c r="S27" s="52"/>
      <c r="T27" s="52"/>
      <c r="U27" s="52"/>
      <c r="V27" s="53"/>
      <c r="W27" s="51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3"/>
    </row>
    <row r="28" spans="1:52">
      <c r="A28" s="50">
        <f t="shared" si="0"/>
        <v>24</v>
      </c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3"/>
      <c r="M28" s="51"/>
      <c r="N28" s="52"/>
      <c r="O28" s="52"/>
      <c r="P28" s="52"/>
      <c r="Q28" s="52"/>
      <c r="R28" s="52"/>
      <c r="S28" s="52"/>
      <c r="T28" s="52"/>
      <c r="U28" s="52"/>
      <c r="V28" s="53"/>
      <c r="W28" s="51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</row>
    <row r="29" spans="1:52">
      <c r="A29" s="50">
        <f t="shared" si="0"/>
        <v>25</v>
      </c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3"/>
      <c r="M29" s="51"/>
      <c r="N29" s="52"/>
      <c r="O29" s="52"/>
      <c r="P29" s="52"/>
      <c r="Q29" s="52"/>
      <c r="R29" s="52"/>
      <c r="S29" s="52"/>
      <c r="T29" s="52"/>
      <c r="U29" s="52"/>
      <c r="V29" s="53"/>
      <c r="W29" s="51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</row>
    <row r="30" spans="1:52">
      <c r="A30" s="50">
        <f t="shared" si="0"/>
        <v>26</v>
      </c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3"/>
      <c r="M30" s="51"/>
      <c r="N30" s="52"/>
      <c r="O30" s="52"/>
      <c r="P30" s="52"/>
      <c r="Q30" s="52"/>
      <c r="R30" s="52"/>
      <c r="S30" s="52"/>
      <c r="T30" s="52"/>
      <c r="U30" s="52"/>
      <c r="V30" s="53"/>
      <c r="W30" s="5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3"/>
    </row>
    <row r="31" spans="1:52">
      <c r="A31" s="50">
        <f t="shared" si="0"/>
        <v>27</v>
      </c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3"/>
      <c r="M31" s="51"/>
      <c r="N31" s="52"/>
      <c r="O31" s="52"/>
      <c r="P31" s="52"/>
      <c r="Q31" s="52"/>
      <c r="R31" s="52"/>
      <c r="S31" s="52"/>
      <c r="T31" s="52"/>
      <c r="U31" s="52"/>
      <c r="V31" s="53"/>
      <c r="W31" s="51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  <row r="32" spans="1:52">
      <c r="A32" s="50">
        <f t="shared" si="0"/>
        <v>28</v>
      </c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3"/>
      <c r="M32" s="51"/>
      <c r="N32" s="52"/>
      <c r="O32" s="52"/>
      <c r="P32" s="52"/>
      <c r="Q32" s="52"/>
      <c r="R32" s="52"/>
      <c r="S32" s="52"/>
      <c r="T32" s="52"/>
      <c r="U32" s="52"/>
      <c r="V32" s="53"/>
      <c r="W32" s="51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</row>
    <row r="33" spans="1:52">
      <c r="A33" s="50">
        <f t="shared" si="0"/>
        <v>29</v>
      </c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3"/>
      <c r="M33" s="51"/>
      <c r="N33" s="52"/>
      <c r="O33" s="52"/>
      <c r="P33" s="52"/>
      <c r="Q33" s="52"/>
      <c r="R33" s="52"/>
      <c r="S33" s="52"/>
      <c r="T33" s="52"/>
      <c r="U33" s="52"/>
      <c r="V33" s="53"/>
      <c r="W33" s="51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3"/>
    </row>
    <row r="34" spans="1:52">
      <c r="A34" s="50">
        <f t="shared" si="0"/>
        <v>30</v>
      </c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3"/>
      <c r="M34" s="51"/>
      <c r="N34" s="52"/>
      <c r="O34" s="52"/>
      <c r="P34" s="52"/>
      <c r="Q34" s="52"/>
      <c r="R34" s="52"/>
      <c r="S34" s="52"/>
      <c r="T34" s="52"/>
      <c r="U34" s="52"/>
      <c r="V34" s="53"/>
      <c r="W34" s="51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</row>
    <row r="35" spans="1:52">
      <c r="A35" s="50">
        <f t="shared" si="0"/>
        <v>31</v>
      </c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3"/>
      <c r="M35" s="51"/>
      <c r="N35" s="52"/>
      <c r="O35" s="52"/>
      <c r="P35" s="52"/>
      <c r="Q35" s="52"/>
      <c r="R35" s="52"/>
      <c r="S35" s="52"/>
      <c r="T35" s="52"/>
      <c r="U35" s="52"/>
      <c r="V35" s="53"/>
      <c r="W35" s="51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</row>
    <row r="36" spans="1:52">
      <c r="A36" s="50">
        <f t="shared" si="0"/>
        <v>32</v>
      </c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3"/>
      <c r="M36" s="51"/>
      <c r="N36" s="52"/>
      <c r="O36" s="52"/>
      <c r="P36" s="52"/>
      <c r="Q36" s="52"/>
      <c r="R36" s="52"/>
      <c r="S36" s="52"/>
      <c r="T36" s="52"/>
      <c r="U36" s="52"/>
      <c r="V36" s="53"/>
      <c r="W36" s="51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3"/>
    </row>
    <row r="37" spans="1:52">
      <c r="A37" s="50">
        <f t="shared" si="0"/>
        <v>33</v>
      </c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3"/>
      <c r="M37" s="51"/>
      <c r="N37" s="52"/>
      <c r="O37" s="52"/>
      <c r="P37" s="52"/>
      <c r="Q37" s="52"/>
      <c r="R37" s="52"/>
      <c r="S37" s="52"/>
      <c r="T37" s="52"/>
      <c r="U37" s="52"/>
      <c r="V37" s="53"/>
      <c r="W37" s="51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</row>
    <row r="38" spans="1:52">
      <c r="A38" s="50">
        <f t="shared" si="0"/>
        <v>34</v>
      </c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3"/>
      <c r="M38" s="51"/>
      <c r="N38" s="52"/>
      <c r="O38" s="52"/>
      <c r="P38" s="52"/>
      <c r="Q38" s="52"/>
      <c r="R38" s="52"/>
      <c r="S38" s="52"/>
      <c r="T38" s="52"/>
      <c r="U38" s="52"/>
      <c r="V38" s="53"/>
      <c r="W38" s="51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</row>
    <row r="39" spans="1:52">
      <c r="A39" s="50">
        <f t="shared" si="0"/>
        <v>35</v>
      </c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3"/>
      <c r="M39" s="51"/>
      <c r="N39" s="52"/>
      <c r="O39" s="52"/>
      <c r="P39" s="52"/>
      <c r="Q39" s="52"/>
      <c r="R39" s="52"/>
      <c r="S39" s="52"/>
      <c r="T39" s="52"/>
      <c r="U39" s="52"/>
      <c r="V39" s="53"/>
      <c r="W39" s="51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3"/>
    </row>
    <row r="40" spans="1:52">
      <c r="A40" s="50">
        <f t="shared" si="0"/>
        <v>36</v>
      </c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3"/>
      <c r="M40" s="51"/>
      <c r="N40" s="52"/>
      <c r="O40" s="52"/>
      <c r="P40" s="52"/>
      <c r="Q40" s="52"/>
      <c r="R40" s="52"/>
      <c r="S40" s="52"/>
      <c r="T40" s="52"/>
      <c r="U40" s="52"/>
      <c r="V40" s="53"/>
      <c r="W40" s="51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</row>
    <row r="41" spans="1:52">
      <c r="A41" s="50">
        <f t="shared" si="0"/>
        <v>37</v>
      </c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3"/>
      <c r="M41" s="51"/>
      <c r="N41" s="52"/>
      <c r="O41" s="52"/>
      <c r="P41" s="52"/>
      <c r="Q41" s="52"/>
      <c r="R41" s="52"/>
      <c r="S41" s="52"/>
      <c r="T41" s="52"/>
      <c r="U41" s="52"/>
      <c r="V41" s="53"/>
      <c r="W41" s="51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</row>
    <row r="42" spans="1:52">
      <c r="A42" s="50">
        <f t="shared" si="0"/>
        <v>38</v>
      </c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3"/>
      <c r="M42" s="51"/>
      <c r="N42" s="52"/>
      <c r="O42" s="52"/>
      <c r="P42" s="52"/>
      <c r="Q42" s="52"/>
      <c r="R42" s="52"/>
      <c r="S42" s="52"/>
      <c r="T42" s="52"/>
      <c r="U42" s="52"/>
      <c r="V42" s="53"/>
      <c r="W42" s="51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3"/>
    </row>
    <row r="43" spans="1:52">
      <c r="A43" s="50">
        <f t="shared" si="0"/>
        <v>39</v>
      </c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3"/>
      <c r="M43" s="51"/>
      <c r="N43" s="52"/>
      <c r="O43" s="52"/>
      <c r="P43" s="52"/>
      <c r="Q43" s="52"/>
      <c r="R43" s="52"/>
      <c r="S43" s="52"/>
      <c r="T43" s="52"/>
      <c r="U43" s="52"/>
      <c r="V43" s="53"/>
      <c r="W43" s="51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3"/>
    </row>
    <row r="44" spans="1:52">
      <c r="A44" s="50">
        <f t="shared" si="0"/>
        <v>40</v>
      </c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3"/>
      <c r="M44" s="51"/>
      <c r="N44" s="52"/>
      <c r="O44" s="52"/>
      <c r="P44" s="52"/>
      <c r="Q44" s="52"/>
      <c r="R44" s="52"/>
      <c r="S44" s="52"/>
      <c r="T44" s="52"/>
      <c r="U44" s="52"/>
      <c r="V44" s="53"/>
      <c r="W44" s="51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</row>
    <row r="45" spans="1:52">
      <c r="A45" s="50">
        <f t="shared" si="0"/>
        <v>41</v>
      </c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3"/>
      <c r="M45" s="51"/>
      <c r="N45" s="52"/>
      <c r="O45" s="52"/>
      <c r="P45" s="52"/>
      <c r="Q45" s="52"/>
      <c r="R45" s="52"/>
      <c r="S45" s="52"/>
      <c r="T45" s="52"/>
      <c r="U45" s="52"/>
      <c r="V45" s="53"/>
      <c r="W45" s="51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 spans="1:52">
      <c r="A46" s="50">
        <f t="shared" si="0"/>
        <v>42</v>
      </c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3"/>
      <c r="M46" s="51"/>
      <c r="N46" s="52"/>
      <c r="O46" s="52"/>
      <c r="P46" s="52"/>
      <c r="Q46" s="52"/>
      <c r="R46" s="52"/>
      <c r="S46" s="52"/>
      <c r="T46" s="52"/>
      <c r="U46" s="52"/>
      <c r="V46" s="53"/>
      <c r="W46" s="51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 spans="1:52">
      <c r="A47" s="50">
        <f t="shared" si="0"/>
        <v>43</v>
      </c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3"/>
      <c r="M47" s="51"/>
      <c r="N47" s="52"/>
      <c r="O47" s="52"/>
      <c r="P47" s="52"/>
      <c r="Q47" s="52"/>
      <c r="R47" s="52"/>
      <c r="S47" s="52"/>
      <c r="T47" s="52"/>
      <c r="U47" s="52"/>
      <c r="V47" s="53"/>
      <c r="W47" s="51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 spans="1:52">
      <c r="A48" s="50">
        <f t="shared" si="0"/>
        <v>44</v>
      </c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3"/>
      <c r="M48" s="51"/>
      <c r="N48" s="52"/>
      <c r="O48" s="52"/>
      <c r="P48" s="52"/>
      <c r="Q48" s="52"/>
      <c r="R48" s="52"/>
      <c r="S48" s="52"/>
      <c r="T48" s="52"/>
      <c r="U48" s="52"/>
      <c r="V48" s="53"/>
      <c r="W48" s="51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 spans="1:52">
      <c r="A49" s="50">
        <f t="shared" si="0"/>
        <v>45</v>
      </c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3"/>
      <c r="M49" s="51"/>
      <c r="N49" s="52"/>
      <c r="O49" s="52"/>
      <c r="P49" s="52"/>
      <c r="Q49" s="52"/>
      <c r="R49" s="52"/>
      <c r="S49" s="52"/>
      <c r="T49" s="52"/>
      <c r="U49" s="52"/>
      <c r="V49" s="53"/>
      <c r="W49" s="51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 spans="1:52">
      <c r="A50" s="50">
        <f t="shared" si="0"/>
        <v>46</v>
      </c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3"/>
      <c r="M50" s="51"/>
      <c r="N50" s="52"/>
      <c r="O50" s="52"/>
      <c r="P50" s="52"/>
      <c r="Q50" s="52"/>
      <c r="R50" s="52"/>
      <c r="S50" s="52"/>
      <c r="T50" s="52"/>
      <c r="U50" s="52"/>
      <c r="V50" s="53"/>
      <c r="W50" s="51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4"/>
  <sheetViews>
    <sheetView zoomScaleSheetLayoutView="100" workbookViewId="0">
      <selection activeCell="AG6" sqref="AG6:AH6"/>
    </sheetView>
  </sheetViews>
  <sheetFormatPr defaultColWidth="2.625" defaultRowHeight="12"/>
  <cols>
    <col min="1" max="35" width="2.625" style="18" customWidth="1"/>
    <col min="36" max="36" width="6.25" style="18" customWidth="1"/>
    <col min="37" max="64" width="2.625" style="18"/>
    <col min="65" max="65" width="2.625" style="23" customWidth="1"/>
    <col min="66" max="77" width="2.625" style="24" customWidth="1"/>
    <col min="78" max="78" width="4.125" style="24" bestFit="1" customWidth="1"/>
    <col min="79" max="89" width="2.625" style="24" customWidth="1"/>
    <col min="90" max="93" width="2.125" style="24" customWidth="1"/>
    <col min="94" max="100" width="2.625" style="24" customWidth="1"/>
    <col min="101" max="101" width="17.125" style="24" bestFit="1" customWidth="1"/>
    <col min="102" max="122" width="2.625" style="24" customWidth="1"/>
    <col min="123" max="123" width="2.625" style="25" customWidth="1"/>
    <col min="124" max="16384" width="2.625" style="18"/>
  </cols>
  <sheetData>
    <row r="1" spans="1:123" ht="24" customHeight="1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93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/>
      <c r="AR1" s="90"/>
      <c r="AS1" s="90"/>
      <c r="AT1" s="90"/>
      <c r="AU1" s="90"/>
      <c r="AV1" s="90"/>
      <c r="AW1" s="90"/>
      <c r="AX1" s="90"/>
      <c r="AY1" s="90"/>
      <c r="AZ1" s="91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61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/>
      <c r="AR2" s="99"/>
      <c r="AS2" s="99"/>
      <c r="AT2" s="99"/>
      <c r="AU2" s="99"/>
      <c r="AV2" s="99"/>
      <c r="AW2" s="99"/>
      <c r="AX2" s="99"/>
      <c r="AY2" s="99"/>
      <c r="AZ2" s="100"/>
    </row>
    <row r="3" spans="1:123">
      <c r="B3" s="19"/>
    </row>
    <row r="4" spans="1:123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79">
        <f t="shared" ref="A5:A19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73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80">
        <f t="shared" si="0"/>
        <v>2</v>
      </c>
      <c r="B6" s="80"/>
      <c r="C6" s="74" t="s">
        <v>49</v>
      </c>
      <c r="D6" s="75"/>
      <c r="E6" s="75"/>
      <c r="F6" s="75"/>
      <c r="G6" s="75"/>
      <c r="H6" s="75"/>
      <c r="I6" s="75"/>
      <c r="J6" s="75"/>
      <c r="K6" s="76"/>
      <c r="L6" s="78" t="s">
        <v>62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N6" s="24" t="str">
        <f t="shared" ref="BN6:BN37" si="1">IF(L6="",IF(AND(L7="",L5&lt;&gt;""),");",""),L6)</f>
        <v>LOGIN_NAME</v>
      </c>
      <c r="BT6" s="24" t="str">
        <f t="shared" ref="BT6:BT72" si="2">IF(U6="","",U6)</f>
        <v>VARCHAR2</v>
      </c>
      <c r="BY6" s="24" t="str">
        <f t="shared" ref="BY6:BY72" si="3">IF(Z6="","","(")</f>
        <v>(</v>
      </c>
      <c r="BZ6" s="24">
        <f t="shared" ref="BZ6:BZ72" si="4">IF(Z6="","",IF(U6="","",IF(U6="CLOB","",IF(U6="BLOB","",IF(U6="DATE","",IF(U6="TIMESTAMP","",Z6))))))</f>
        <v>32</v>
      </c>
      <c r="CC6" s="24" t="str">
        <f t="shared" ref="CC6:CC72" si="5">IF(Z6="","",")")</f>
        <v>)</v>
      </c>
      <c r="CE6" s="24" t="str">
        <f t="shared" ref="CE6:CE72" si="6">IF(AI6="","","NOT NULL")</f>
        <v/>
      </c>
      <c r="CJ6" s="24" t="str">
        <f t="shared" ref="CJ6:CJ72" si="7">IF(AE6="○","primary key","")</f>
        <v/>
      </c>
      <c r="CS6" s="25" t="str">
        <f t="shared" ref="CS6:CS72" si="8">IF(L7="","",",")</f>
        <v>,</v>
      </c>
      <c r="CW6" s="23" t="str">
        <f t="shared" ref="CW6:CW72" si="9">IF(C6="","","comment on column " &amp; $O$2 &amp; "." &amp; L6 &amp; " is " &amp; "'" &amp; C6 &amp;"';")</f>
        <v>comment on column T_USER.LOGIN_NAME is '登录名称';</v>
      </c>
    </row>
    <row r="7" spans="1:123">
      <c r="A7" s="80">
        <f t="shared" si="0"/>
        <v>3</v>
      </c>
      <c r="B7" s="80"/>
      <c r="C7" s="74" t="s">
        <v>51</v>
      </c>
      <c r="D7" s="75"/>
      <c r="E7" s="75"/>
      <c r="F7" s="75"/>
      <c r="G7" s="75"/>
      <c r="H7" s="75"/>
      <c r="I7" s="75"/>
      <c r="J7" s="75"/>
      <c r="K7" s="76"/>
      <c r="L7" s="78" t="s">
        <v>63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16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80">
        <f t="shared" si="0"/>
        <v>4</v>
      </c>
      <c r="B8" s="80"/>
      <c r="C8" s="78" t="s">
        <v>28</v>
      </c>
      <c r="D8" s="75"/>
      <c r="E8" s="75"/>
      <c r="F8" s="75"/>
      <c r="G8" s="75"/>
      <c r="H8" s="75"/>
      <c r="I8" s="75"/>
      <c r="J8" s="75"/>
      <c r="K8" s="76"/>
      <c r="L8" s="78" t="s">
        <v>64</v>
      </c>
      <c r="M8" s="75"/>
      <c r="N8" s="75"/>
      <c r="O8" s="75"/>
      <c r="P8" s="75"/>
      <c r="Q8" s="75"/>
      <c r="R8" s="75"/>
      <c r="S8" s="75"/>
      <c r="T8" s="76"/>
      <c r="U8" s="71" t="s">
        <v>56</v>
      </c>
      <c r="V8" s="71"/>
      <c r="W8" s="71"/>
      <c r="X8" s="71"/>
      <c r="Y8" s="71"/>
      <c r="Z8" s="71">
        <v>32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N8" s="24" t="str">
        <f t="shared" si="1"/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 t="shared" si="8"/>
        <v>,</v>
      </c>
      <c r="CW8" s="23" t="str">
        <f t="shared" si="9"/>
        <v>comment on column T_USER.NAME is '用户名称';</v>
      </c>
    </row>
    <row r="9" spans="1:123">
      <c r="A9" s="80">
        <f t="shared" si="0"/>
        <v>5</v>
      </c>
      <c r="B9" s="80"/>
      <c r="C9" s="74" t="s">
        <v>52</v>
      </c>
      <c r="D9" s="75"/>
      <c r="E9" s="75"/>
      <c r="F9" s="75"/>
      <c r="G9" s="75"/>
      <c r="H9" s="75"/>
      <c r="I9" s="75"/>
      <c r="J9" s="75"/>
      <c r="K9" s="76"/>
      <c r="L9" s="78" t="s">
        <v>65</v>
      </c>
      <c r="M9" s="75"/>
      <c r="N9" s="75"/>
      <c r="O9" s="75"/>
      <c r="P9" s="75"/>
      <c r="Q9" s="75"/>
      <c r="R9" s="75"/>
      <c r="S9" s="75"/>
      <c r="T9" s="76"/>
      <c r="U9" s="71" t="s">
        <v>27</v>
      </c>
      <c r="V9" s="71"/>
      <c r="W9" s="71"/>
      <c r="X9" s="71"/>
      <c r="Y9" s="71"/>
      <c r="Z9" s="71">
        <v>32</v>
      </c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N9" s="24" t="str">
        <f t="shared" si="1"/>
        <v>EMAIL</v>
      </c>
      <c r="BT9" s="24" t="str">
        <f t="shared" si="2"/>
        <v>VARCHAR2</v>
      </c>
      <c r="BY9" s="24" t="str">
        <f t="shared" si="3"/>
        <v>(</v>
      </c>
      <c r="BZ9" s="24">
        <f t="shared" si="4"/>
        <v>32</v>
      </c>
      <c r="CC9" s="24" t="str">
        <f t="shared" si="5"/>
        <v>)</v>
      </c>
      <c r="CE9" s="24" t="str">
        <f t="shared" si="6"/>
        <v/>
      </c>
      <c r="CJ9" s="24" t="str">
        <f t="shared" si="7"/>
        <v/>
      </c>
      <c r="CS9" s="25" t="str">
        <f t="shared" si="8"/>
        <v>,</v>
      </c>
      <c r="CW9" s="23" t="str">
        <f t="shared" si="9"/>
        <v>comment on column T_USER.EMAIL is 'Email';</v>
      </c>
    </row>
    <row r="10" spans="1:123">
      <c r="A10" s="80">
        <f t="shared" si="0"/>
        <v>6</v>
      </c>
      <c r="B10" s="80"/>
      <c r="C10" s="74" t="s">
        <v>50</v>
      </c>
      <c r="D10" s="75"/>
      <c r="E10" s="75"/>
      <c r="F10" s="75"/>
      <c r="G10" s="75"/>
      <c r="H10" s="75"/>
      <c r="I10" s="75"/>
      <c r="J10" s="75"/>
      <c r="K10" s="76"/>
      <c r="L10" s="78" t="s">
        <v>66</v>
      </c>
      <c r="M10" s="75"/>
      <c r="N10" s="75"/>
      <c r="O10" s="75"/>
      <c r="P10" s="75"/>
      <c r="Q10" s="75"/>
      <c r="R10" s="75"/>
      <c r="S10" s="75"/>
      <c r="T10" s="76"/>
      <c r="U10" s="71" t="s">
        <v>27</v>
      </c>
      <c r="V10" s="71"/>
      <c r="W10" s="71"/>
      <c r="X10" s="71"/>
      <c r="Y10" s="71"/>
      <c r="Z10" s="71">
        <v>255</v>
      </c>
      <c r="AA10" s="71"/>
      <c r="AB10" s="71"/>
      <c r="AC10" s="71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N10" s="24" t="str">
        <f>IF(L10="",IF(AND(L11="",L9&lt;&gt;""),");",""),L10)</f>
        <v>DESC_TXT</v>
      </c>
      <c r="BT10" s="24" t="str">
        <f t="shared" si="2"/>
        <v>VARCHAR2</v>
      </c>
      <c r="BY10" s="24" t="str">
        <f t="shared" si="3"/>
        <v>(</v>
      </c>
      <c r="BZ10" s="24">
        <f t="shared" si="4"/>
        <v>255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>IF(L11="","",",")</f>
        <v>,</v>
      </c>
      <c r="CW10" s="23" t="str">
        <f t="shared" si="9"/>
        <v>comment on column T_USER.DESC_TXT is '用户详细描述';</v>
      </c>
    </row>
    <row r="11" spans="1:123">
      <c r="A11" s="80">
        <f t="shared" si="0"/>
        <v>7</v>
      </c>
      <c r="B11" s="80"/>
      <c r="C11" s="74" t="s">
        <v>48</v>
      </c>
      <c r="D11" s="75"/>
      <c r="E11" s="75"/>
      <c r="F11" s="75"/>
      <c r="G11" s="75"/>
      <c r="H11" s="75"/>
      <c r="I11" s="75"/>
      <c r="J11" s="75"/>
      <c r="K11" s="76"/>
      <c r="L11" s="78" t="s">
        <v>55</v>
      </c>
      <c r="M11" s="75"/>
      <c r="N11" s="75"/>
      <c r="O11" s="75"/>
      <c r="P11" s="75"/>
      <c r="Q11" s="75"/>
      <c r="R11" s="75"/>
      <c r="S11" s="75"/>
      <c r="T11" s="76"/>
      <c r="U11" s="71" t="s">
        <v>30</v>
      </c>
      <c r="V11" s="71"/>
      <c r="W11" s="71"/>
      <c r="X11" s="71"/>
      <c r="Y11" s="71"/>
      <c r="Z11" s="71">
        <v>1</v>
      </c>
      <c r="AA11" s="71"/>
      <c r="AB11" s="71"/>
      <c r="AC11" s="71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N11" s="24" t="str">
        <f>IF(L11="",IF(AND(L15="",L10&lt;&gt;""),");",""),L11)</f>
        <v>FIRST_LOGIN_FLG</v>
      </c>
      <c r="BT11" s="24" t="str">
        <f t="shared" si="2"/>
        <v xml:space="preserve">BOOLEAN </v>
      </c>
      <c r="BY11" s="24" t="str">
        <f t="shared" si="3"/>
        <v>(</v>
      </c>
      <c r="BZ11" s="24">
        <f t="shared" si="4"/>
        <v>1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IF(L15="","",",")</f>
        <v>,</v>
      </c>
      <c r="CW11" s="23" t="str">
        <f t="shared" si="9"/>
        <v>comment on column T_USER.FIRST_LOGIN_FLG is '第一次登录标记';</v>
      </c>
    </row>
    <row r="12" spans="1:123">
      <c r="A12" s="116">
        <f t="shared" si="0"/>
        <v>8</v>
      </c>
      <c r="B12" s="116"/>
      <c r="C12" s="117" t="s">
        <v>67</v>
      </c>
      <c r="D12" s="118"/>
      <c r="E12" s="118"/>
      <c r="F12" s="118"/>
      <c r="G12" s="118"/>
      <c r="H12" s="118"/>
      <c r="I12" s="118"/>
      <c r="J12" s="118"/>
      <c r="K12" s="119"/>
      <c r="L12" s="117" t="s">
        <v>71</v>
      </c>
      <c r="M12" s="118"/>
      <c r="N12" s="118"/>
      <c r="O12" s="118"/>
      <c r="P12" s="118"/>
      <c r="Q12" s="118"/>
      <c r="R12" s="118"/>
      <c r="S12" s="118"/>
      <c r="T12" s="119"/>
      <c r="U12" s="120" t="s">
        <v>73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N12" s="24" t="str">
        <f>IF(L12="",IF(AND(L16="",L11&lt;&gt;""),");",""),L12)</f>
        <v>ROLE_UUID</v>
      </c>
      <c r="BT12" s="24" t="str">
        <f t="shared" ref="BT12" si="10">IF(U12="","",U12)</f>
        <v>NUMBER</v>
      </c>
      <c r="BY12" s="24" t="str">
        <f t="shared" ref="BY12" si="11">IF(Z12="","","(")</f>
        <v/>
      </c>
      <c r="BZ12" s="24" t="str">
        <f t="shared" ref="BZ12" si="12">IF(Z12="","",IF(U12="","",IF(U12="CLOB","",IF(U12="BLOB","",IF(U12="DATE","",IF(U12="TIMESTAMP","",Z12))))))</f>
        <v/>
      </c>
      <c r="CC12" s="24" t="str">
        <f t="shared" ref="CC12" si="13">IF(Z12="","",")")</f>
        <v/>
      </c>
      <c r="CE12" s="24" t="str">
        <f t="shared" ref="CE12" si="14">IF(AI12="","","NOT NULL")</f>
        <v/>
      </c>
      <c r="CJ12" s="24" t="str">
        <f t="shared" ref="CJ12" si="15">IF(AE12="○","primary key","")</f>
        <v/>
      </c>
      <c r="CS12" s="25" t="str">
        <f>IF(L16="","",",")</f>
        <v>,</v>
      </c>
      <c r="CW12" s="23" t="str">
        <f t="shared" ref="CW12" si="16">IF(C12="","","comment on column " &amp; $O$2 &amp; "." &amp; L12 &amp; " is " &amp; "'" &amp; C12 &amp;"';")</f>
        <v>comment on column T_USER.ROLE_UUID is '角色UUID';</v>
      </c>
    </row>
    <row r="13" spans="1:123">
      <c r="A13" s="122">
        <f t="shared" si="0"/>
        <v>9</v>
      </c>
      <c r="B13" s="122"/>
      <c r="C13" s="123" t="s">
        <v>68</v>
      </c>
      <c r="D13" s="124"/>
      <c r="E13" s="124"/>
      <c r="F13" s="124"/>
      <c r="G13" s="124"/>
      <c r="H13" s="124"/>
      <c r="I13" s="124"/>
      <c r="J13" s="124"/>
      <c r="K13" s="125"/>
      <c r="L13" s="123" t="s">
        <v>72</v>
      </c>
      <c r="M13" s="124"/>
      <c r="N13" s="124"/>
      <c r="O13" s="124"/>
      <c r="P13" s="124"/>
      <c r="Q13" s="124"/>
      <c r="R13" s="124"/>
      <c r="S13" s="124"/>
      <c r="T13" s="125"/>
      <c r="U13" s="126" t="s">
        <v>73</v>
      </c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N13" s="24" t="str">
        <f>IF(L13="",IF(AND(L17="",L12&lt;&gt;""),");",""),L13)</f>
        <v>SHOP_UUID</v>
      </c>
      <c r="BT13" s="24" t="str">
        <f t="shared" ref="BT13:BT14" si="17">IF(U13="","",U13)</f>
        <v>NUMBER</v>
      </c>
      <c r="BY13" s="24" t="str">
        <f t="shared" ref="BY13:BY14" si="18">IF(Z13="","","(")</f>
        <v/>
      </c>
      <c r="BZ13" s="24" t="str">
        <f t="shared" ref="BZ13:BZ14" si="19">IF(Z13="","",IF(U13="","",IF(U13="CLOB","",IF(U13="BLOB","",IF(U13="DATE","",IF(U13="TIMESTAMP","",Z13))))))</f>
        <v/>
      </c>
      <c r="CC13" s="24" t="str">
        <f t="shared" ref="CC13:CC14" si="20">IF(Z13="","",")")</f>
        <v/>
      </c>
      <c r="CE13" s="24" t="str">
        <f t="shared" ref="CE13:CE14" si="21">IF(AI13="","","NOT NULL")</f>
        <v/>
      </c>
      <c r="CJ13" s="24" t="str">
        <f t="shared" ref="CJ13:CJ14" si="22">IF(AE13="○","primary key","")</f>
        <v/>
      </c>
      <c r="CS13" s="25" t="str">
        <f>IF(L17="","",",")</f>
        <v>,</v>
      </c>
      <c r="CW13" s="23" t="str">
        <f t="shared" ref="CW13:CW14" si="23">IF(C13="","","comment on column " &amp; $O$2 &amp; "." &amp; L13 &amp; " is " &amp; "'" &amp; C13 &amp;"';")</f>
        <v>comment on column T_USER.SHOP_UUID is '门店UUID';</v>
      </c>
    </row>
    <row r="14" spans="1:123">
      <c r="A14" s="122">
        <f t="shared" si="0"/>
        <v>10</v>
      </c>
      <c r="B14" s="122"/>
      <c r="C14" s="123" t="s">
        <v>69</v>
      </c>
      <c r="D14" s="124"/>
      <c r="E14" s="124"/>
      <c r="F14" s="124"/>
      <c r="G14" s="124"/>
      <c r="H14" s="124"/>
      <c r="I14" s="124"/>
      <c r="J14" s="124"/>
      <c r="K14" s="125"/>
      <c r="L14" s="123" t="s">
        <v>70</v>
      </c>
      <c r="M14" s="124"/>
      <c r="N14" s="124"/>
      <c r="O14" s="124"/>
      <c r="P14" s="124"/>
      <c r="Q14" s="124"/>
      <c r="R14" s="124"/>
      <c r="S14" s="124"/>
      <c r="T14" s="125"/>
      <c r="U14" s="126" t="s">
        <v>27</v>
      </c>
      <c r="V14" s="126"/>
      <c r="W14" s="126"/>
      <c r="X14" s="126"/>
      <c r="Y14" s="126"/>
      <c r="Z14" s="126">
        <v>16</v>
      </c>
      <c r="AA14" s="126"/>
      <c r="AB14" s="126"/>
      <c r="AC14" s="126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N14" s="24" t="str">
        <f>IF(L14="",IF(AND(L18="",L13&lt;&gt;""),");",""),L14)</f>
        <v>SHOP_ID</v>
      </c>
      <c r="BT14" s="24" t="str">
        <f t="shared" si="17"/>
        <v>VARCHAR2</v>
      </c>
      <c r="BY14" s="24" t="str">
        <f t="shared" si="18"/>
        <v>(</v>
      </c>
      <c r="BZ14" s="24">
        <f t="shared" si="19"/>
        <v>16</v>
      </c>
      <c r="CC14" s="24" t="str">
        <f t="shared" si="20"/>
        <v>)</v>
      </c>
      <c r="CE14" s="24" t="str">
        <f t="shared" si="21"/>
        <v/>
      </c>
      <c r="CJ14" s="24" t="str">
        <f t="shared" si="22"/>
        <v/>
      </c>
      <c r="CS14" s="25" t="str">
        <f>IF(L18="","",",")</f>
        <v>,</v>
      </c>
      <c r="CW14" s="23" t="str">
        <f t="shared" si="23"/>
        <v>comment on column T_USER.SHOP_ID is '门店ID';</v>
      </c>
    </row>
    <row r="15" spans="1:123" ht="14.1" customHeight="1">
      <c r="A15" s="79">
        <f t="shared" si="0"/>
        <v>11</v>
      </c>
      <c r="B15" s="79"/>
      <c r="C15" s="81" t="s">
        <v>31</v>
      </c>
      <c r="D15" s="82"/>
      <c r="E15" s="82"/>
      <c r="F15" s="82"/>
      <c r="G15" s="82"/>
      <c r="H15" s="82"/>
      <c r="I15" s="82"/>
      <c r="J15" s="82"/>
      <c r="K15" s="83"/>
      <c r="L15" s="81" t="s">
        <v>32</v>
      </c>
      <c r="M15" s="82"/>
      <c r="N15" s="82"/>
      <c r="O15" s="82"/>
      <c r="P15" s="82"/>
      <c r="Q15" s="82"/>
      <c r="R15" s="82"/>
      <c r="S15" s="82"/>
      <c r="T15" s="83"/>
      <c r="U15" s="73" t="s">
        <v>25</v>
      </c>
      <c r="V15" s="73"/>
      <c r="W15" s="73"/>
      <c r="X15" s="73"/>
      <c r="Y15" s="73"/>
      <c r="Z15" s="73"/>
      <c r="AA15" s="73"/>
      <c r="AB15" s="73"/>
      <c r="AC15" s="73"/>
      <c r="AD15" s="73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N15" s="24" t="str">
        <f>IF(L15="",IF(AND(L16="",L11&lt;&gt;""),");",""),L15)</f>
        <v>VERSION</v>
      </c>
      <c r="BT15" s="24" t="str">
        <f t="shared" si="2"/>
        <v>NUMBER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T_USER.VERSION is '版本';</v>
      </c>
    </row>
    <row r="16" spans="1:123">
      <c r="A16" s="79">
        <f t="shared" si="0"/>
        <v>12</v>
      </c>
      <c r="B16" s="79"/>
      <c r="C16" s="81" t="s">
        <v>33</v>
      </c>
      <c r="D16" s="82"/>
      <c r="E16" s="82"/>
      <c r="F16" s="82"/>
      <c r="G16" s="82"/>
      <c r="H16" s="82"/>
      <c r="I16" s="82"/>
      <c r="J16" s="82"/>
      <c r="K16" s="83"/>
      <c r="L16" s="81" t="s">
        <v>34</v>
      </c>
      <c r="M16" s="82"/>
      <c r="N16" s="82"/>
      <c r="O16" s="82"/>
      <c r="P16" s="82"/>
      <c r="Q16" s="82"/>
      <c r="R16" s="82"/>
      <c r="S16" s="82"/>
      <c r="T16" s="83"/>
      <c r="U16" s="73" t="s">
        <v>27</v>
      </c>
      <c r="V16" s="73"/>
      <c r="W16" s="73"/>
      <c r="X16" s="73"/>
      <c r="Y16" s="73"/>
      <c r="Z16" s="73">
        <v>32</v>
      </c>
      <c r="AA16" s="73"/>
      <c r="AB16" s="73"/>
      <c r="AC16" s="73"/>
      <c r="AD16" s="73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3" t="s">
        <v>35</v>
      </c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N16" s="24" t="str">
        <f t="shared" si="1"/>
        <v>CREATE_USER_ID</v>
      </c>
      <c r="BT16" s="24" t="str">
        <f t="shared" si="2"/>
        <v>VARCHAR2</v>
      </c>
      <c r="BY16" s="24" t="str">
        <f t="shared" si="3"/>
        <v>(</v>
      </c>
      <c r="BZ16" s="24">
        <f t="shared" si="4"/>
        <v>32</v>
      </c>
      <c r="CC16" s="24" t="str">
        <f t="shared" si="5"/>
        <v>)</v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T_USER.CREATE_USER_ID is '创建者';</v>
      </c>
    </row>
    <row r="17" spans="1:101">
      <c r="A17" s="79">
        <f t="shared" si="0"/>
        <v>13</v>
      </c>
      <c r="B17" s="79"/>
      <c r="C17" s="81" t="s">
        <v>36</v>
      </c>
      <c r="D17" s="82"/>
      <c r="E17" s="82"/>
      <c r="F17" s="82"/>
      <c r="G17" s="82"/>
      <c r="H17" s="82"/>
      <c r="I17" s="82"/>
      <c r="J17" s="82"/>
      <c r="K17" s="83"/>
      <c r="L17" s="81" t="s">
        <v>37</v>
      </c>
      <c r="M17" s="82"/>
      <c r="N17" s="82"/>
      <c r="O17" s="82"/>
      <c r="P17" s="82"/>
      <c r="Q17" s="82"/>
      <c r="R17" s="82"/>
      <c r="S17" s="82"/>
      <c r="T17" s="83"/>
      <c r="U17" s="73" t="s">
        <v>38</v>
      </c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3" t="s">
        <v>39</v>
      </c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N17" s="24" t="str">
        <f t="shared" si="1"/>
        <v>CREATE_DATETIME</v>
      </c>
      <c r="BT17" s="24" t="str">
        <f t="shared" si="2"/>
        <v>TIMESTAMP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T_USER.CREATE_DATETIME is '创建日期';</v>
      </c>
    </row>
    <row r="18" spans="1:101">
      <c r="A18" s="79">
        <f t="shared" si="0"/>
        <v>14</v>
      </c>
      <c r="B18" s="79"/>
      <c r="C18" s="81" t="s">
        <v>40</v>
      </c>
      <c r="D18" s="82"/>
      <c r="E18" s="82"/>
      <c r="F18" s="82"/>
      <c r="G18" s="82"/>
      <c r="H18" s="82"/>
      <c r="I18" s="82"/>
      <c r="J18" s="82"/>
      <c r="K18" s="83"/>
      <c r="L18" s="81" t="s">
        <v>41</v>
      </c>
      <c r="M18" s="82"/>
      <c r="N18" s="82"/>
      <c r="O18" s="82"/>
      <c r="P18" s="82"/>
      <c r="Q18" s="82"/>
      <c r="R18" s="82"/>
      <c r="S18" s="82"/>
      <c r="T18" s="83"/>
      <c r="U18" s="73" t="s">
        <v>27</v>
      </c>
      <c r="V18" s="73"/>
      <c r="W18" s="73"/>
      <c r="X18" s="73"/>
      <c r="Y18" s="73"/>
      <c r="Z18" s="73">
        <v>32</v>
      </c>
      <c r="AA18" s="73"/>
      <c r="AB18" s="73"/>
      <c r="AC18" s="73"/>
      <c r="AD18" s="73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3" t="s">
        <v>35</v>
      </c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N18" s="24" t="str">
        <f t="shared" si="1"/>
        <v>UPDATE_USER_ID</v>
      </c>
      <c r="BT18" s="24" t="str">
        <f t="shared" si="2"/>
        <v>VARCHAR2</v>
      </c>
      <c r="BY18" s="24" t="str">
        <f t="shared" si="3"/>
        <v>(</v>
      </c>
      <c r="BZ18" s="24">
        <f t="shared" si="4"/>
        <v>32</v>
      </c>
      <c r="CC18" s="24" t="str">
        <f t="shared" si="5"/>
        <v>)</v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T_USER.UPDATE_USER_ID is '更新者';</v>
      </c>
    </row>
    <row r="19" spans="1:101">
      <c r="A19" s="79">
        <f t="shared" si="0"/>
        <v>15</v>
      </c>
      <c r="B19" s="79"/>
      <c r="C19" s="81" t="s">
        <v>42</v>
      </c>
      <c r="D19" s="82"/>
      <c r="E19" s="82"/>
      <c r="F19" s="82"/>
      <c r="G19" s="82"/>
      <c r="H19" s="82"/>
      <c r="I19" s="82"/>
      <c r="J19" s="82"/>
      <c r="K19" s="83"/>
      <c r="L19" s="81" t="s">
        <v>43</v>
      </c>
      <c r="M19" s="82"/>
      <c r="N19" s="82"/>
      <c r="O19" s="82"/>
      <c r="P19" s="82"/>
      <c r="Q19" s="82"/>
      <c r="R19" s="82"/>
      <c r="S19" s="82"/>
      <c r="T19" s="83"/>
      <c r="U19" s="73" t="s">
        <v>38</v>
      </c>
      <c r="V19" s="73"/>
      <c r="W19" s="73"/>
      <c r="X19" s="73"/>
      <c r="Y19" s="73"/>
      <c r="Z19" s="73"/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3" t="s">
        <v>39</v>
      </c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N19" s="24" t="str">
        <f t="shared" si="1"/>
        <v>UPDATE_DATETIME</v>
      </c>
      <c r="BT19" s="24" t="str">
        <f t="shared" si="2"/>
        <v>TIMESTAMP</v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>comment on column T_USER.UPDATE_DATETIME is '更新日期';</v>
      </c>
    </row>
    <row r="20" spans="1:101">
      <c r="B20" s="19"/>
      <c r="BN20" s="24" t="str">
        <f t="shared" si="1"/>
        <v>);</v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21" s="19"/>
      <c r="U21" s="85"/>
      <c r="V21" s="85"/>
      <c r="W21" s="85"/>
      <c r="X21" s="85"/>
      <c r="Y21" s="85"/>
      <c r="Z21" s="86"/>
      <c r="AA21" s="86"/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M37" s="26"/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ref="BN38:BN101" si="24">IF(L38="",IF(AND(L39="",L37&lt;&gt;""),");",""),""""&amp;L38&amp;"""")</f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24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ref="BT73:BT136" si="25">IF(U73="","",U73)</f>
        <v/>
      </c>
      <c r="BY73" s="24" t="str">
        <f t="shared" ref="BY73:BY136" si="26">IF(Z73="","","(")</f>
        <v/>
      </c>
      <c r="BZ73" s="24" t="str">
        <f t="shared" ref="BZ73:BZ136" si="27">IF(Z73="","",IF(U73="","",IF(U73="CLOB","",IF(U73="BLOB","",IF(U73="DATE","",IF(U73="TIMESTAMP","",Z73))))))</f>
        <v/>
      </c>
      <c r="CC73" s="24" t="str">
        <f t="shared" ref="CC73:CC136" si="28">IF(Z73="","",")")</f>
        <v/>
      </c>
      <c r="CE73" s="24" t="str">
        <f t="shared" ref="CE73:CE136" si="29">IF(AI73="","","NOT NULL")</f>
        <v/>
      </c>
      <c r="CJ73" s="24" t="str">
        <f t="shared" ref="CJ73:CJ136" si="30">IF(AE73="○","primary key","")</f>
        <v/>
      </c>
      <c r="CS73" s="25" t="str">
        <f t="shared" ref="CS73:CS136" si="31">IF(L74="","",",")</f>
        <v/>
      </c>
      <c r="CW73" s="23" t="str">
        <f t="shared" ref="CW73:CW136" si="32">IF(C73="","","comment on column " &amp; $O$2 &amp; "." &amp; L73 &amp; " is " &amp; "'" &amp; C73 &amp;"';")</f>
        <v/>
      </c>
    </row>
    <row r="74" spans="66:101">
      <c r="BN74" s="24" t="str">
        <f t="shared" si="24"/>
        <v/>
      </c>
      <c r="BT74" s="24" t="str">
        <f t="shared" si="25"/>
        <v/>
      </c>
      <c r="BY74" s="24" t="str">
        <f t="shared" si="26"/>
        <v/>
      </c>
      <c r="BZ74" s="24" t="str">
        <f t="shared" si="27"/>
        <v/>
      </c>
      <c r="CC74" s="24" t="str">
        <f t="shared" si="28"/>
        <v/>
      </c>
      <c r="CE74" s="24" t="str">
        <f t="shared" si="29"/>
        <v/>
      </c>
      <c r="CJ74" s="24" t="str">
        <f t="shared" si="30"/>
        <v/>
      </c>
      <c r="CS74" s="25" t="str">
        <f t="shared" si="31"/>
        <v/>
      </c>
      <c r="CW74" s="23" t="str">
        <f t="shared" si="32"/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ref="BN102:BN165" si="33">IF(L102="",IF(AND(L103="",L101&lt;&gt;""),");",""),""""&amp;L102&amp;"""")</f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si="33"/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ref="BT137:BT200" si="34">IF(U137="","",U137)</f>
        <v/>
      </c>
      <c r="BY137" s="24" t="str">
        <f t="shared" ref="BY137:BY200" si="35">IF(Z137="","","(")</f>
        <v/>
      </c>
      <c r="BZ137" s="24" t="str">
        <f t="shared" ref="BZ137:BZ200" si="36">IF(Z137="","",IF(U137="","",IF(U137="CLOB","",IF(U137="BLOB","",IF(U137="DATE","",IF(U137="TIMESTAMP","",Z137))))))</f>
        <v/>
      </c>
      <c r="CC137" s="24" t="str">
        <f t="shared" ref="CC137:CC200" si="37">IF(Z137="","",")")</f>
        <v/>
      </c>
      <c r="CE137" s="24" t="str">
        <f t="shared" ref="CE137:CE200" si="38">IF(AI137="","","NOT NULL")</f>
        <v/>
      </c>
      <c r="CJ137" s="24" t="str">
        <f t="shared" ref="CJ137:CJ200" si="39">IF(AE137="○","primary key","")</f>
        <v/>
      </c>
      <c r="CS137" s="25" t="str">
        <f t="shared" ref="CS137:CS200" si="40">IF(L138="","",",")</f>
        <v/>
      </c>
      <c r="CW137" s="23" t="str">
        <f t="shared" ref="CW137:CW200" si="41">IF(C137="","","comment on column " &amp; $O$2 &amp; "." &amp; L137 &amp; " is " &amp; "'" &amp; C137 &amp;"';")</f>
        <v/>
      </c>
    </row>
    <row r="138" spans="66:101">
      <c r="BN138" s="24" t="str">
        <f t="shared" si="33"/>
        <v/>
      </c>
      <c r="BT138" s="24" t="str">
        <f t="shared" si="34"/>
        <v/>
      </c>
      <c r="BY138" s="24" t="str">
        <f t="shared" si="35"/>
        <v/>
      </c>
      <c r="BZ138" s="24" t="str">
        <f t="shared" si="36"/>
        <v/>
      </c>
      <c r="CC138" s="24" t="str">
        <f t="shared" si="37"/>
        <v/>
      </c>
      <c r="CE138" s="24" t="str">
        <f t="shared" si="38"/>
        <v/>
      </c>
      <c r="CJ138" s="24" t="str">
        <f t="shared" si="39"/>
        <v/>
      </c>
      <c r="CS138" s="25" t="str">
        <f t="shared" si="40"/>
        <v/>
      </c>
      <c r="CW138" s="23" t="str">
        <f t="shared" si="41"/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ref="BN166:BN229" si="42">IF(L166="",IF(AND(L167="",L165&lt;&gt;""),");",""),""""&amp;L166&amp;"""")</f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si="42"/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ref="BT201:BT264" si="43">IF(U201="","",U201)</f>
        <v/>
      </c>
      <c r="BY201" s="24" t="str">
        <f t="shared" ref="BY201:BY264" si="44">IF(Z201="","","(")</f>
        <v/>
      </c>
      <c r="BZ201" s="24" t="str">
        <f t="shared" ref="BZ201:BZ264" si="45">IF(Z201="","",IF(U201="","",IF(U201="CLOB","",IF(U201="BLOB","",IF(U201="DATE","",IF(U201="TIMESTAMP","",Z201))))))</f>
        <v/>
      </c>
      <c r="CC201" s="24" t="str">
        <f t="shared" ref="CC201:CC264" si="46">IF(Z201="","",")")</f>
        <v/>
      </c>
      <c r="CE201" s="24" t="str">
        <f t="shared" ref="CE201:CE264" si="47">IF(AI201="","","NOT NULL")</f>
        <v/>
      </c>
      <c r="CJ201" s="24" t="str">
        <f t="shared" ref="CJ201:CJ264" si="48">IF(AE201="○","primary key","")</f>
        <v/>
      </c>
      <c r="CS201" s="25" t="str">
        <f t="shared" ref="CS201:CS264" si="49">IF(L202="","",",")</f>
        <v/>
      </c>
      <c r="CW201" s="23" t="str">
        <f t="shared" ref="CW201:CW264" si="50">IF(C201="","","comment on column " &amp; $O$2 &amp; "." &amp; L201 &amp; " is " &amp; "'" &amp; C201 &amp;"';")</f>
        <v/>
      </c>
    </row>
    <row r="202" spans="66:101">
      <c r="BN202" s="24" t="str">
        <f t="shared" si="42"/>
        <v/>
      </c>
      <c r="BT202" s="24" t="str">
        <f t="shared" si="43"/>
        <v/>
      </c>
      <c r="BY202" s="24" t="str">
        <f t="shared" si="44"/>
        <v/>
      </c>
      <c r="BZ202" s="24" t="str">
        <f t="shared" si="45"/>
        <v/>
      </c>
      <c r="CC202" s="24" t="str">
        <f t="shared" si="46"/>
        <v/>
      </c>
      <c r="CE202" s="24" t="str">
        <f t="shared" si="47"/>
        <v/>
      </c>
      <c r="CJ202" s="24" t="str">
        <f t="shared" si="48"/>
        <v/>
      </c>
      <c r="CS202" s="25" t="str">
        <f t="shared" si="49"/>
        <v/>
      </c>
      <c r="CW202" s="23" t="str">
        <f t="shared" si="50"/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ref="BN230:BN293" si="51">IF(L230="",IF(AND(L231="",L229&lt;&gt;""),");",""),""""&amp;L230&amp;"""")</f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si="51"/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ref="BT265:BT328" si="52">IF(U265="","",U265)</f>
        <v/>
      </c>
      <c r="BY265" s="24" t="str">
        <f t="shared" ref="BY265:BY328" si="53">IF(Z265="","","(")</f>
        <v/>
      </c>
      <c r="BZ265" s="24" t="str">
        <f t="shared" ref="BZ265:BZ328" si="54">IF(Z265="","",IF(U265="","",IF(U265="CLOB","",IF(U265="BLOB","",IF(U265="DATE","",IF(U265="TIMESTAMP","",Z265))))))</f>
        <v/>
      </c>
      <c r="CC265" s="24" t="str">
        <f t="shared" ref="CC265:CC328" si="55">IF(Z265="","",")")</f>
        <v/>
      </c>
      <c r="CE265" s="24" t="str">
        <f t="shared" ref="CE265:CE328" si="56">IF(AI265="","","NOT NULL")</f>
        <v/>
      </c>
      <c r="CJ265" s="24" t="str">
        <f t="shared" ref="CJ265:CJ328" si="57">IF(AE265="○","primary key","")</f>
        <v/>
      </c>
      <c r="CS265" s="25" t="str">
        <f t="shared" ref="CS265:CS328" si="58">IF(L266="","",",")</f>
        <v/>
      </c>
      <c r="CW265" s="23" t="str">
        <f t="shared" ref="CW265:CW328" si="59">IF(C265="","","comment on column " &amp; $O$2 &amp; "." &amp; L265 &amp; " is " &amp; "'" &amp; C265 &amp;"';")</f>
        <v/>
      </c>
    </row>
    <row r="266" spans="66:101">
      <c r="BN266" s="24" t="str">
        <f t="shared" si="51"/>
        <v/>
      </c>
      <c r="BT266" s="24" t="str">
        <f t="shared" si="52"/>
        <v/>
      </c>
      <c r="BY266" s="24" t="str">
        <f t="shared" si="53"/>
        <v/>
      </c>
      <c r="BZ266" s="24" t="str">
        <f t="shared" si="54"/>
        <v/>
      </c>
      <c r="CC266" s="24" t="str">
        <f t="shared" si="55"/>
        <v/>
      </c>
      <c r="CE266" s="24" t="str">
        <f t="shared" si="56"/>
        <v/>
      </c>
      <c r="CJ266" s="24" t="str">
        <f t="shared" si="57"/>
        <v/>
      </c>
      <c r="CS266" s="25" t="str">
        <f t="shared" si="58"/>
        <v/>
      </c>
      <c r="CW266" s="23" t="str">
        <f t="shared" si="59"/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ref="BN294:BN357" si="60">IF(L294="",IF(AND(L295="",L293&lt;&gt;""),");",""),""""&amp;L294&amp;"""")</f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si="60"/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ref="BT329:BT392" si="61">IF(U329="","",U329)</f>
        <v/>
      </c>
      <c r="BY329" s="24" t="str">
        <f t="shared" ref="BY329:BY392" si="62">IF(Z329="","","(")</f>
        <v/>
      </c>
      <c r="BZ329" s="24" t="str">
        <f t="shared" ref="BZ329:BZ392" si="63">IF(Z329="","",IF(U329="","",IF(U329="CLOB","",IF(U329="BLOB","",IF(U329="DATE","",IF(U329="TIMESTAMP","",Z329))))))</f>
        <v/>
      </c>
      <c r="CC329" s="24" t="str">
        <f t="shared" ref="CC329:CC392" si="64">IF(Z329="","",")")</f>
        <v/>
      </c>
      <c r="CE329" s="24" t="str">
        <f t="shared" ref="CE329:CE392" si="65">IF(AI329="","","NOT NULL")</f>
        <v/>
      </c>
      <c r="CJ329" s="24" t="str">
        <f t="shared" ref="CJ329:CJ392" si="66">IF(AE329="○","primary key","")</f>
        <v/>
      </c>
      <c r="CS329" s="25" t="str">
        <f t="shared" ref="CS329:CS392" si="67">IF(L330="","",",")</f>
        <v/>
      </c>
      <c r="CW329" s="23" t="str">
        <f t="shared" ref="CW329:CW392" si="68">IF(C329="","","comment on column " &amp; $O$2 &amp; "." &amp; L329 &amp; " is " &amp; "'" &amp; C329 &amp;"';")</f>
        <v/>
      </c>
    </row>
    <row r="330" spans="66:101">
      <c r="BN330" s="24" t="str">
        <f t="shared" si="60"/>
        <v/>
      </c>
      <c r="BT330" s="24" t="str">
        <f t="shared" si="61"/>
        <v/>
      </c>
      <c r="BY330" s="24" t="str">
        <f t="shared" si="62"/>
        <v/>
      </c>
      <c r="BZ330" s="24" t="str">
        <f t="shared" si="63"/>
        <v/>
      </c>
      <c r="CC330" s="24" t="str">
        <f t="shared" si="64"/>
        <v/>
      </c>
      <c r="CE330" s="24" t="str">
        <f t="shared" si="65"/>
        <v/>
      </c>
      <c r="CJ330" s="24" t="str">
        <f t="shared" si="66"/>
        <v/>
      </c>
      <c r="CS330" s="25" t="str">
        <f t="shared" si="67"/>
        <v/>
      </c>
      <c r="CW330" s="23" t="str">
        <f t="shared" si="68"/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ref="BN358:BN421" si="69">IF(L358="",IF(AND(L359="",L357&lt;&gt;""),");",""),""""&amp;L358&amp;"""")</f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si="69"/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ref="BT393:BT456" si="70">IF(U393="","",U393)</f>
        <v/>
      </c>
      <c r="BY393" s="24" t="str">
        <f t="shared" ref="BY393:BY456" si="71">IF(Z393="","","(")</f>
        <v/>
      </c>
      <c r="BZ393" s="24" t="str">
        <f t="shared" ref="BZ393:BZ456" si="72">IF(Z393="","",IF(U393="","",IF(U393="CLOB","",IF(U393="BLOB","",IF(U393="DATE","",IF(U393="TIMESTAMP","",Z393))))))</f>
        <v/>
      </c>
      <c r="CC393" s="24" t="str">
        <f t="shared" ref="CC393:CC456" si="73">IF(Z393="","",")")</f>
        <v/>
      </c>
      <c r="CE393" s="24" t="str">
        <f t="shared" ref="CE393:CE456" si="74">IF(AI393="","","NOT NULL")</f>
        <v/>
      </c>
      <c r="CJ393" s="24" t="str">
        <f t="shared" ref="CJ393:CJ456" si="75">IF(AE393="○","primary key","")</f>
        <v/>
      </c>
      <c r="CS393" s="25" t="str">
        <f t="shared" ref="CS393:CS456" si="76">IF(L394="","",",")</f>
        <v/>
      </c>
      <c r="CW393" s="23" t="str">
        <f t="shared" ref="CW393:CW456" si="77">IF(C393="","","comment on column " &amp; $O$2 &amp; "." &amp; L393 &amp; " is " &amp; "'" &amp; C393 &amp;"';")</f>
        <v/>
      </c>
    </row>
    <row r="394" spans="66:101">
      <c r="BN394" s="24" t="str">
        <f t="shared" si="69"/>
        <v/>
      </c>
      <c r="BT394" s="24" t="str">
        <f t="shared" si="70"/>
        <v/>
      </c>
      <c r="BY394" s="24" t="str">
        <f t="shared" si="71"/>
        <v/>
      </c>
      <c r="BZ394" s="24" t="str">
        <f t="shared" si="72"/>
        <v/>
      </c>
      <c r="CC394" s="24" t="str">
        <f t="shared" si="73"/>
        <v/>
      </c>
      <c r="CE394" s="24" t="str">
        <f t="shared" si="74"/>
        <v/>
      </c>
      <c r="CJ394" s="24" t="str">
        <f t="shared" si="75"/>
        <v/>
      </c>
      <c r="CS394" s="25" t="str">
        <f t="shared" si="76"/>
        <v/>
      </c>
      <c r="CW394" s="23" t="str">
        <f t="shared" si="77"/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ref="BN422:BN485" si="78">IF(L422="",IF(AND(L423="",L421&lt;&gt;""),");",""),""""&amp;L422&amp;"""")</f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si="78"/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ref="BT457:BT520" si="79">IF(U457="","",U457)</f>
        <v/>
      </c>
      <c r="BY457" s="24" t="str">
        <f t="shared" ref="BY457:BY520" si="80">IF(Z457="","","(")</f>
        <v/>
      </c>
      <c r="BZ457" s="24" t="str">
        <f t="shared" ref="BZ457:BZ520" si="81">IF(Z457="","",IF(U457="","",IF(U457="CLOB","",IF(U457="BLOB","",IF(U457="DATE","",IF(U457="TIMESTAMP","",Z457))))))</f>
        <v/>
      </c>
      <c r="CC457" s="24" t="str">
        <f t="shared" ref="CC457:CC520" si="82">IF(Z457="","",")")</f>
        <v/>
      </c>
      <c r="CE457" s="24" t="str">
        <f t="shared" ref="CE457:CE520" si="83">IF(AI457="","","NOT NULL")</f>
        <v/>
      </c>
      <c r="CJ457" s="24" t="str">
        <f t="shared" ref="CJ457:CJ520" si="84">IF(AE457="○","primary key","")</f>
        <v/>
      </c>
      <c r="CS457" s="25" t="str">
        <f t="shared" ref="CS457:CS520" si="85">IF(L458="","",",")</f>
        <v/>
      </c>
      <c r="CW457" s="23" t="str">
        <f t="shared" ref="CW457:CW520" si="86">IF(C457="","","comment on column " &amp; $O$2 &amp; "." &amp; L457 &amp; " is " &amp; "'" &amp; C457 &amp;"';")</f>
        <v/>
      </c>
    </row>
    <row r="458" spans="66:101">
      <c r="BN458" s="24" t="str">
        <f t="shared" si="78"/>
        <v/>
      </c>
      <c r="BT458" s="24" t="str">
        <f t="shared" si="79"/>
        <v/>
      </c>
      <c r="BY458" s="24" t="str">
        <f t="shared" si="80"/>
        <v/>
      </c>
      <c r="BZ458" s="24" t="str">
        <f t="shared" si="81"/>
        <v/>
      </c>
      <c r="CC458" s="24" t="str">
        <f t="shared" si="82"/>
        <v/>
      </c>
      <c r="CE458" s="24" t="str">
        <f t="shared" si="83"/>
        <v/>
      </c>
      <c r="CJ458" s="24" t="str">
        <f t="shared" si="84"/>
        <v/>
      </c>
      <c r="CS458" s="25" t="str">
        <f t="shared" si="85"/>
        <v/>
      </c>
      <c r="CW458" s="23" t="str">
        <f t="shared" si="86"/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ref="BN486:BN549" si="87">IF(L486="",IF(AND(L487="",L485&lt;&gt;""),");",""),""""&amp;L486&amp;"""")</f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si="87"/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ref="BT521:BT584" si="88">IF(U521="","",U521)</f>
        <v/>
      </c>
      <c r="BY521" s="24" t="str">
        <f t="shared" ref="BY521:BY584" si="89">IF(Z521="","","(")</f>
        <v/>
      </c>
      <c r="BZ521" s="24" t="str">
        <f t="shared" ref="BZ521:BZ584" si="90">IF(Z521="","",IF(U521="","",IF(U521="CLOB","",IF(U521="BLOB","",IF(U521="DATE","",IF(U521="TIMESTAMP","",Z521))))))</f>
        <v/>
      </c>
      <c r="CC521" s="24" t="str">
        <f t="shared" ref="CC521:CC584" si="91">IF(Z521="","",")")</f>
        <v/>
      </c>
      <c r="CE521" s="24" t="str">
        <f t="shared" ref="CE521:CE584" si="92">IF(AI521="","","NOT NULL")</f>
        <v/>
      </c>
      <c r="CJ521" s="24" t="str">
        <f t="shared" ref="CJ521:CJ584" si="93">IF(AE521="○","primary key","")</f>
        <v/>
      </c>
      <c r="CS521" s="25" t="str">
        <f t="shared" ref="CS521:CS584" si="94">IF(L522="","",",")</f>
        <v/>
      </c>
      <c r="CW521" s="23" t="str">
        <f t="shared" ref="CW521:CW584" si="95">IF(C521="","","comment on column " &amp; $O$2 &amp; "." &amp; L521 &amp; " is " &amp; "'" &amp; C521 &amp;"';")</f>
        <v/>
      </c>
    </row>
    <row r="522" spans="66:101">
      <c r="BN522" s="24" t="str">
        <f t="shared" si="87"/>
        <v/>
      </c>
      <c r="BT522" s="24" t="str">
        <f t="shared" si="88"/>
        <v/>
      </c>
      <c r="BY522" s="24" t="str">
        <f t="shared" si="89"/>
        <v/>
      </c>
      <c r="BZ522" s="24" t="str">
        <f t="shared" si="90"/>
        <v/>
      </c>
      <c r="CC522" s="24" t="str">
        <f t="shared" si="91"/>
        <v/>
      </c>
      <c r="CE522" s="24" t="str">
        <f t="shared" si="92"/>
        <v/>
      </c>
      <c r="CJ522" s="24" t="str">
        <f t="shared" si="93"/>
        <v/>
      </c>
      <c r="CS522" s="25" t="str">
        <f t="shared" si="94"/>
        <v/>
      </c>
      <c r="CW522" s="23" t="str">
        <f t="shared" si="95"/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ref="BN550:BN613" si="96">IF(L550="",IF(AND(L551="",L549&lt;&gt;""),");",""),""""&amp;L550&amp;"""")</f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si="96"/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ref="BT585:BT648" si="97">IF(U585="","",U585)</f>
        <v/>
      </c>
      <c r="BY585" s="24" t="str">
        <f t="shared" ref="BY585:BY648" si="98">IF(Z585="","","(")</f>
        <v/>
      </c>
      <c r="BZ585" s="24" t="str">
        <f t="shared" ref="BZ585:BZ648" si="99">IF(Z585="","",IF(U585="","",IF(U585="CLOB","",IF(U585="BLOB","",IF(U585="DATE","",IF(U585="TIMESTAMP","",Z585))))))</f>
        <v/>
      </c>
      <c r="CC585" s="24" t="str">
        <f t="shared" ref="CC585:CC648" si="100">IF(Z585="","",")")</f>
        <v/>
      </c>
      <c r="CE585" s="24" t="str">
        <f t="shared" ref="CE585:CE648" si="101">IF(AI585="","","NOT NULL")</f>
        <v/>
      </c>
      <c r="CJ585" s="24" t="str">
        <f t="shared" ref="CJ585:CJ648" si="102">IF(AE585="○","primary key","")</f>
        <v/>
      </c>
      <c r="CS585" s="25" t="str">
        <f t="shared" ref="CS585:CS648" si="103">IF(L586="","",",")</f>
        <v/>
      </c>
      <c r="CW585" s="23" t="str">
        <f t="shared" ref="CW585:CW648" si="104">IF(C585="","","comment on column " &amp; $O$2 &amp; "." &amp; L585 &amp; " is " &amp; "'" &amp; C585 &amp;"';")</f>
        <v/>
      </c>
    </row>
    <row r="586" spans="66:101">
      <c r="BN586" s="24" t="str">
        <f t="shared" si="96"/>
        <v/>
      </c>
      <c r="BT586" s="24" t="str">
        <f t="shared" si="97"/>
        <v/>
      </c>
      <c r="BY586" s="24" t="str">
        <f t="shared" si="98"/>
        <v/>
      </c>
      <c r="BZ586" s="24" t="str">
        <f t="shared" si="99"/>
        <v/>
      </c>
      <c r="CC586" s="24" t="str">
        <f t="shared" si="100"/>
        <v/>
      </c>
      <c r="CE586" s="24" t="str">
        <f t="shared" si="101"/>
        <v/>
      </c>
      <c r="CJ586" s="24" t="str">
        <f t="shared" si="102"/>
        <v/>
      </c>
      <c r="CS586" s="25" t="str">
        <f t="shared" si="103"/>
        <v/>
      </c>
      <c r="CW586" s="23" t="str">
        <f t="shared" si="104"/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ref="BN614:BN677" si="105">IF(L614="",IF(AND(L615="",L613&lt;&gt;""),");",""),""""&amp;L614&amp;"""")</f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si="105"/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ref="BT649:BT712" si="106">IF(U649="","",U649)</f>
        <v/>
      </c>
      <c r="BY649" s="24" t="str">
        <f t="shared" ref="BY649:BY712" si="107">IF(Z649="","","(")</f>
        <v/>
      </c>
      <c r="BZ649" s="24" t="str">
        <f t="shared" ref="BZ649:BZ712" si="108">IF(Z649="","",IF(U649="","",IF(U649="CLOB","",IF(U649="BLOB","",IF(U649="DATE","",IF(U649="TIMESTAMP","",Z649))))))</f>
        <v/>
      </c>
      <c r="CC649" s="24" t="str">
        <f t="shared" ref="CC649:CC712" si="109">IF(Z649="","",")")</f>
        <v/>
      </c>
      <c r="CE649" s="24" t="str">
        <f t="shared" ref="CE649:CE712" si="110">IF(AI649="","","NOT NULL")</f>
        <v/>
      </c>
      <c r="CJ649" s="24" t="str">
        <f t="shared" ref="CJ649:CJ712" si="111">IF(AE649="○","primary key","")</f>
        <v/>
      </c>
      <c r="CS649" s="25" t="str">
        <f t="shared" ref="CS649:CS712" si="112">IF(L650="","",",")</f>
        <v/>
      </c>
      <c r="CW649" s="23" t="str">
        <f t="shared" ref="CW649:CW712" si="113">IF(C649="","","comment on column " &amp; $O$2 &amp; "." &amp; L649 &amp; " is " &amp; "'" &amp; C649 &amp;"';")</f>
        <v/>
      </c>
    </row>
    <row r="650" spans="66:101">
      <c r="BN650" s="24" t="str">
        <f t="shared" si="105"/>
        <v/>
      </c>
      <c r="BT650" s="24" t="str">
        <f t="shared" si="106"/>
        <v/>
      </c>
      <c r="BY650" s="24" t="str">
        <f t="shared" si="107"/>
        <v/>
      </c>
      <c r="BZ650" s="24" t="str">
        <f t="shared" si="108"/>
        <v/>
      </c>
      <c r="CC650" s="24" t="str">
        <f t="shared" si="109"/>
        <v/>
      </c>
      <c r="CE650" s="24" t="str">
        <f t="shared" si="110"/>
        <v/>
      </c>
      <c r="CJ650" s="24" t="str">
        <f t="shared" si="111"/>
        <v/>
      </c>
      <c r="CS650" s="25" t="str">
        <f t="shared" si="112"/>
        <v/>
      </c>
      <c r="CW650" s="23" t="str">
        <f t="shared" si="113"/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ref="BN678:BN741" si="114">IF(L678="",IF(AND(L679="",L677&lt;&gt;""),");",""),""""&amp;L678&amp;"""")</f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si="114"/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ref="BT713:BT776" si="115">IF(U713="","",U713)</f>
        <v/>
      </c>
      <c r="BY713" s="24" t="str">
        <f t="shared" ref="BY713:BY776" si="116">IF(Z713="","","(")</f>
        <v/>
      </c>
      <c r="BZ713" s="24" t="str">
        <f t="shared" ref="BZ713:BZ776" si="117">IF(Z713="","",IF(U713="","",IF(U713="CLOB","",IF(U713="BLOB","",IF(U713="DATE","",IF(U713="TIMESTAMP","",Z713))))))</f>
        <v/>
      </c>
      <c r="CC713" s="24" t="str">
        <f t="shared" ref="CC713:CC776" si="118">IF(Z713="","",")")</f>
        <v/>
      </c>
      <c r="CE713" s="24" t="str">
        <f t="shared" ref="CE713:CE776" si="119">IF(AI713="","","NOT NULL")</f>
        <v/>
      </c>
      <c r="CJ713" s="24" t="str">
        <f t="shared" ref="CJ713:CJ776" si="120">IF(AE713="○","primary key","")</f>
        <v/>
      </c>
      <c r="CS713" s="25" t="str">
        <f t="shared" ref="CS713:CS776" si="121">IF(L714="","",",")</f>
        <v/>
      </c>
      <c r="CW713" s="23" t="str">
        <f t="shared" ref="CW713:CW776" si="122">IF(C713="","","comment on column " &amp; $O$2 &amp; "." &amp; L713 &amp; " is " &amp; "'" &amp; C713 &amp;"';")</f>
        <v/>
      </c>
    </row>
    <row r="714" spans="66:101">
      <c r="BN714" s="24" t="str">
        <f t="shared" si="114"/>
        <v/>
      </c>
      <c r="BT714" s="24" t="str">
        <f t="shared" si="115"/>
        <v/>
      </c>
      <c r="BY714" s="24" t="str">
        <f t="shared" si="116"/>
        <v/>
      </c>
      <c r="BZ714" s="24" t="str">
        <f t="shared" si="117"/>
        <v/>
      </c>
      <c r="CC714" s="24" t="str">
        <f t="shared" si="118"/>
        <v/>
      </c>
      <c r="CE714" s="24" t="str">
        <f t="shared" si="119"/>
        <v/>
      </c>
      <c r="CJ714" s="24" t="str">
        <f t="shared" si="120"/>
        <v/>
      </c>
      <c r="CS714" s="25" t="str">
        <f t="shared" si="121"/>
        <v/>
      </c>
      <c r="CW714" s="23" t="str">
        <f t="shared" si="122"/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ref="BN742:BN805" si="123">IF(L742="",IF(AND(L743="",L741&lt;&gt;""),");",""),""""&amp;L742&amp;"""")</f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si="123"/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ref="BT777:BT840" si="124">IF(U777="","",U777)</f>
        <v/>
      </c>
      <c r="BY777" s="24" t="str">
        <f t="shared" ref="BY777:BY840" si="125">IF(Z777="","","(")</f>
        <v/>
      </c>
      <c r="BZ777" s="24" t="str">
        <f t="shared" ref="BZ777:BZ840" si="126">IF(Z777="","",IF(U777="","",IF(U777="CLOB","",IF(U777="BLOB","",IF(U777="DATE","",IF(U777="TIMESTAMP","",Z777))))))</f>
        <v/>
      </c>
      <c r="CC777" s="24" t="str">
        <f t="shared" ref="CC777:CC840" si="127">IF(Z777="","",")")</f>
        <v/>
      </c>
      <c r="CE777" s="24" t="str">
        <f t="shared" ref="CE777:CE840" si="128">IF(AI777="","","NOT NULL")</f>
        <v/>
      </c>
      <c r="CJ777" s="24" t="str">
        <f t="shared" ref="CJ777:CJ840" si="129">IF(AE777="○","primary key","")</f>
        <v/>
      </c>
      <c r="CS777" s="25" t="str">
        <f t="shared" ref="CS777:CS840" si="130">IF(L778="","",",")</f>
        <v/>
      </c>
      <c r="CW777" s="23" t="str">
        <f t="shared" ref="CW777:CW840" si="131">IF(C777="","","comment on column " &amp; $O$2 &amp; "." &amp; L777 &amp; " is " &amp; "'" &amp; C777 &amp;"';")</f>
        <v/>
      </c>
    </row>
    <row r="778" spans="66:101">
      <c r="BN778" s="24" t="str">
        <f t="shared" si="123"/>
        <v/>
      </c>
      <c r="BT778" s="24" t="str">
        <f t="shared" si="124"/>
        <v/>
      </c>
      <c r="BY778" s="24" t="str">
        <f t="shared" si="125"/>
        <v/>
      </c>
      <c r="BZ778" s="24" t="str">
        <f t="shared" si="126"/>
        <v/>
      </c>
      <c r="CC778" s="24" t="str">
        <f t="shared" si="127"/>
        <v/>
      </c>
      <c r="CE778" s="24" t="str">
        <f t="shared" si="128"/>
        <v/>
      </c>
      <c r="CJ778" s="24" t="str">
        <f t="shared" si="129"/>
        <v/>
      </c>
      <c r="CS778" s="25" t="str">
        <f t="shared" si="130"/>
        <v/>
      </c>
      <c r="CW778" s="23" t="str">
        <f t="shared" si="131"/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ref="BN806:BN869" si="132">IF(L806="",IF(AND(L807="",L805&lt;&gt;""),");",""),""""&amp;L806&amp;"""")</f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si="132"/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ref="BT841:BT904" si="133">IF(U841="","",U841)</f>
        <v/>
      </c>
      <c r="BY841" s="24" t="str">
        <f t="shared" ref="BY841:BY904" si="134">IF(Z841="","","(")</f>
        <v/>
      </c>
      <c r="BZ841" s="24" t="str">
        <f t="shared" ref="BZ841:BZ904" si="135">IF(Z841="","",IF(U841="","",IF(U841="CLOB","",IF(U841="BLOB","",IF(U841="DATE","",IF(U841="TIMESTAMP","",Z841))))))</f>
        <v/>
      </c>
      <c r="CC841" s="24" t="str">
        <f t="shared" ref="CC841:CC904" si="136">IF(Z841="","",")")</f>
        <v/>
      </c>
      <c r="CE841" s="24" t="str">
        <f t="shared" ref="CE841:CE904" si="137">IF(AI841="","","NOT NULL")</f>
        <v/>
      </c>
      <c r="CJ841" s="24" t="str">
        <f t="shared" ref="CJ841:CJ904" si="138">IF(AE841="○","primary key","")</f>
        <v/>
      </c>
      <c r="CS841" s="25" t="str">
        <f t="shared" ref="CS841:CS904" si="139">IF(L842="","",",")</f>
        <v/>
      </c>
      <c r="CW841" s="23" t="str">
        <f t="shared" ref="CW841:CW904" si="140">IF(C841="","","comment on column " &amp; $O$2 &amp; "." &amp; L841 &amp; " is " &amp; "'" &amp; C841 &amp;"';")</f>
        <v/>
      </c>
    </row>
    <row r="842" spans="66:101">
      <c r="BN842" s="24" t="str">
        <f t="shared" si="132"/>
        <v/>
      </c>
      <c r="BT842" s="24" t="str">
        <f t="shared" si="133"/>
        <v/>
      </c>
      <c r="BY842" s="24" t="str">
        <f t="shared" si="134"/>
        <v/>
      </c>
      <c r="BZ842" s="24" t="str">
        <f t="shared" si="135"/>
        <v/>
      </c>
      <c r="CC842" s="24" t="str">
        <f t="shared" si="136"/>
        <v/>
      </c>
      <c r="CE842" s="24" t="str">
        <f t="shared" si="137"/>
        <v/>
      </c>
      <c r="CJ842" s="24" t="str">
        <f t="shared" si="138"/>
        <v/>
      </c>
      <c r="CS842" s="25" t="str">
        <f t="shared" si="139"/>
        <v/>
      </c>
      <c r="CW842" s="23" t="str">
        <f t="shared" si="140"/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ref="BN870:BN933" si="141">IF(L870="",IF(AND(L871="",L869&lt;&gt;""),");",""),""""&amp;L870&amp;"""")</f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si="141"/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ref="BT905:BT964" si="142">IF(U905="","",U905)</f>
        <v/>
      </c>
      <c r="BY905" s="24" t="str">
        <f t="shared" ref="BY905:BY964" si="143">IF(Z905="","","(")</f>
        <v/>
      </c>
      <c r="BZ905" s="24" t="str">
        <f t="shared" ref="BZ905:BZ964" si="144">IF(Z905="","",IF(U905="","",IF(U905="CLOB","",IF(U905="BLOB","",IF(U905="DATE","",IF(U905="TIMESTAMP","",Z905))))))</f>
        <v/>
      </c>
      <c r="CC905" s="24" t="str">
        <f t="shared" ref="CC905:CC964" si="145">IF(Z905="","",")")</f>
        <v/>
      </c>
      <c r="CE905" s="24" t="str">
        <f t="shared" ref="CE905:CE964" si="146">IF(AI905="","","NOT NULL")</f>
        <v/>
      </c>
      <c r="CJ905" s="24" t="str">
        <f t="shared" ref="CJ905:CJ964" si="147">IF(AE905="○","primary key","")</f>
        <v/>
      </c>
      <c r="CS905" s="25" t="str">
        <f t="shared" ref="CS905:CS964" si="148">IF(L906="","",",")</f>
        <v/>
      </c>
      <c r="CW905" s="23" t="str">
        <f t="shared" ref="CW905:CW964" si="149">IF(C905="","","comment on column " &amp; $O$2 &amp; "." &amp; L905 &amp; " is " &amp; "'" &amp; C905 &amp;"';")</f>
        <v/>
      </c>
    </row>
    <row r="906" spans="66:101">
      <c r="BN906" s="24" t="str">
        <f t="shared" si="141"/>
        <v/>
      </c>
      <c r="BT906" s="24" t="str">
        <f t="shared" si="142"/>
        <v/>
      </c>
      <c r="BY906" s="24" t="str">
        <f t="shared" si="143"/>
        <v/>
      </c>
      <c r="BZ906" s="24" t="str">
        <f t="shared" si="144"/>
        <v/>
      </c>
      <c r="CC906" s="24" t="str">
        <f t="shared" si="145"/>
        <v/>
      </c>
      <c r="CE906" s="24" t="str">
        <f t="shared" si="146"/>
        <v/>
      </c>
      <c r="CJ906" s="24" t="str">
        <f t="shared" si="147"/>
        <v/>
      </c>
      <c r="CS906" s="25" t="str">
        <f t="shared" si="148"/>
        <v/>
      </c>
      <c r="CW906" s="23" t="str">
        <f t="shared" si="149"/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ref="BN934:BN964" si="150">IF(L934="",IF(AND(L935="",L933&lt;&gt;""),");",""),""""&amp;L934&amp;"""")</f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si="150"/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</sheetData>
  <mergeCells count="207">
    <mergeCell ref="AK14:AL14"/>
    <mergeCell ref="AM14:AN14"/>
    <mergeCell ref="AO14:BB14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Z13:AA13"/>
    <mergeCell ref="C12:K12"/>
    <mergeCell ref="L12:T12"/>
    <mergeCell ref="U12:Y12"/>
    <mergeCell ref="Z12:AA12"/>
    <mergeCell ref="AB12:AD12"/>
    <mergeCell ref="AE12:AF12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I17:AJ17"/>
    <mergeCell ref="C16:K16"/>
    <mergeCell ref="L16:T16"/>
    <mergeCell ref="Z16:AA16"/>
    <mergeCell ref="AB16:AD16"/>
    <mergeCell ref="AE16:AF16"/>
    <mergeCell ref="AG16:AH16"/>
    <mergeCell ref="AE18:AF18"/>
    <mergeCell ref="AG18:AH18"/>
    <mergeCell ref="AI16:AJ16"/>
    <mergeCell ref="C17:K17"/>
    <mergeCell ref="L17:T17"/>
    <mergeCell ref="U17:Y17"/>
    <mergeCell ref="Z17:AA17"/>
    <mergeCell ref="AB17:AD17"/>
    <mergeCell ref="AE17:AF17"/>
    <mergeCell ref="AG17:AH17"/>
    <mergeCell ref="AI18:AJ18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C18:K18"/>
    <mergeCell ref="U21:Y21"/>
    <mergeCell ref="Z21:AA21"/>
    <mergeCell ref="C15:K15"/>
    <mergeCell ref="L15:T15"/>
    <mergeCell ref="Z15:AA15"/>
    <mergeCell ref="AB15:AD15"/>
    <mergeCell ref="L18:T18"/>
    <mergeCell ref="Z18:AA18"/>
    <mergeCell ref="AB18:AD18"/>
    <mergeCell ref="AE15:AF15"/>
    <mergeCell ref="AG15:AH15"/>
    <mergeCell ref="AI15:AJ15"/>
    <mergeCell ref="U15:Y15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5:B15"/>
    <mergeCell ref="A16:B16"/>
    <mergeCell ref="A17:B17"/>
    <mergeCell ref="A10:B10"/>
    <mergeCell ref="A9:B9"/>
    <mergeCell ref="A12:B12"/>
    <mergeCell ref="A18:B18"/>
    <mergeCell ref="A19:B19"/>
    <mergeCell ref="AE6:AF6"/>
    <mergeCell ref="AI5:AJ5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U18:Y18"/>
    <mergeCell ref="U16:Y16"/>
    <mergeCell ref="U6:Y6"/>
    <mergeCell ref="Z8:AA8"/>
    <mergeCell ref="AG10:AH10"/>
    <mergeCell ref="AI10:AJ10"/>
    <mergeCell ref="AG7:AH7"/>
    <mergeCell ref="C10:K10"/>
    <mergeCell ref="L10:T10"/>
    <mergeCell ref="U10:Y10"/>
    <mergeCell ref="Z10:AA10"/>
    <mergeCell ref="AB10:AD10"/>
    <mergeCell ref="AE10:AF10"/>
    <mergeCell ref="U7:Y7"/>
    <mergeCell ref="Z7:AA7"/>
    <mergeCell ref="AB7:AD7"/>
    <mergeCell ref="AE7:AF7"/>
    <mergeCell ref="AI7:AJ7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K8:AL8"/>
    <mergeCell ref="AM8:AN8"/>
    <mergeCell ref="AO8:BB8"/>
    <mergeCell ref="AK7:AL7"/>
    <mergeCell ref="AM7:AN7"/>
    <mergeCell ref="AO7:BB7"/>
    <mergeCell ref="AK16:AL16"/>
    <mergeCell ref="AM16:AN16"/>
    <mergeCell ref="AO16:BB16"/>
    <mergeCell ref="AK10:AL10"/>
    <mergeCell ref="AM10:AN10"/>
    <mergeCell ref="AO10:BB10"/>
    <mergeCell ref="AK11:AL11"/>
    <mergeCell ref="AM11:AN11"/>
    <mergeCell ref="AO11:BB11"/>
    <mergeCell ref="AK15:AL15"/>
    <mergeCell ref="AK17:AL17"/>
    <mergeCell ref="AM17:AN17"/>
    <mergeCell ref="AO17:BB17"/>
    <mergeCell ref="AK18:AL18"/>
    <mergeCell ref="AM18:AN18"/>
    <mergeCell ref="AO18:BB18"/>
    <mergeCell ref="AM15:AN15"/>
    <mergeCell ref="AO15:BB15"/>
    <mergeCell ref="AK19:AL19"/>
    <mergeCell ref="AM19:AN19"/>
    <mergeCell ref="AO19:BB1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N9"/>
    <mergeCell ref="AO9:BB9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15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75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44</v>
      </c>
      <c r="D6" s="75"/>
      <c r="E6" s="75"/>
      <c r="F6" s="75"/>
      <c r="G6" s="75"/>
      <c r="H6" s="75"/>
      <c r="I6" s="75"/>
      <c r="J6" s="75"/>
      <c r="K6" s="76"/>
      <c r="L6" s="78" t="s">
        <v>64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29</v>
      </c>
      <c r="D7" s="75"/>
      <c r="E7" s="75"/>
      <c r="F7" s="75"/>
      <c r="G7" s="75"/>
      <c r="H7" s="75"/>
      <c r="I7" s="75"/>
      <c r="J7" s="75"/>
      <c r="K7" s="76"/>
      <c r="L7" s="78" t="s">
        <v>66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73" t="s">
        <v>25</v>
      </c>
      <c r="V8" s="73"/>
      <c r="W8" s="73"/>
      <c r="X8" s="73"/>
      <c r="Y8" s="73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AE8:AF8"/>
    <mergeCell ref="AG8:AH8"/>
    <mergeCell ref="AI8:AJ8"/>
    <mergeCell ref="AE6:AF6"/>
    <mergeCell ref="AG6:AH6"/>
    <mergeCell ref="A7:B7"/>
    <mergeCell ref="C7:K7"/>
    <mergeCell ref="L7:T7"/>
    <mergeCell ref="U7:Y7"/>
    <mergeCell ref="Z7:AA7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AK4:AL4"/>
    <mergeCell ref="AM4:AN4"/>
    <mergeCell ref="AO4:BB4"/>
    <mergeCell ref="AK5:AL5"/>
    <mergeCell ref="AM5:AN5"/>
    <mergeCell ref="AO5:BB5"/>
    <mergeCell ref="AK6:AL6"/>
    <mergeCell ref="AM6:AN6"/>
    <mergeCell ref="AO6:BB6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G7" sqref="AG7:AH7"/>
    </sheetView>
  </sheetViews>
  <sheetFormatPr defaultColWidth="2.625" defaultRowHeight="12"/>
  <cols>
    <col min="1" max="10" width="2.625" style="18" customWidth="1"/>
    <col min="11" max="11" width="5.375" style="18" customWidth="1"/>
    <col min="12" max="35" width="2.625" style="18" customWidth="1"/>
    <col min="36" max="36" width="6" style="18" customWidth="1"/>
    <col min="37" max="16384" width="2.625" style="18"/>
  </cols>
  <sheetData>
    <row r="1" spans="1:54" ht="24" customHeight="1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90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77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1" t="s">
        <v>57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122">
        <f t="shared" si="0"/>
        <v>2</v>
      </c>
      <c r="B6" s="122"/>
      <c r="C6" s="123" t="s">
        <v>58</v>
      </c>
      <c r="D6" s="124"/>
      <c r="E6" s="124"/>
      <c r="F6" s="124"/>
      <c r="G6" s="124"/>
      <c r="H6" s="124"/>
      <c r="I6" s="124"/>
      <c r="J6" s="124"/>
      <c r="K6" s="125"/>
      <c r="L6" s="123" t="s">
        <v>59</v>
      </c>
      <c r="M6" s="124"/>
      <c r="N6" s="124"/>
      <c r="O6" s="124"/>
      <c r="P6" s="124"/>
      <c r="Q6" s="124"/>
      <c r="R6" s="124"/>
      <c r="S6" s="124"/>
      <c r="T6" s="125"/>
      <c r="U6" s="126" t="s">
        <v>25</v>
      </c>
      <c r="V6" s="126"/>
      <c r="W6" s="126"/>
      <c r="X6" s="126"/>
      <c r="Y6" s="126"/>
      <c r="Z6" s="126"/>
      <c r="AA6" s="126"/>
      <c r="AB6" s="126"/>
      <c r="AC6" s="126"/>
      <c r="AD6" s="126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16">
        <f t="shared" si="0"/>
        <v>3</v>
      </c>
      <c r="B7" s="116"/>
      <c r="C7" s="117" t="s">
        <v>78</v>
      </c>
      <c r="D7" s="118"/>
      <c r="E7" s="118"/>
      <c r="F7" s="118"/>
      <c r="G7" s="118"/>
      <c r="H7" s="118"/>
      <c r="I7" s="118"/>
      <c r="J7" s="118"/>
      <c r="K7" s="119"/>
      <c r="L7" s="117" t="s">
        <v>79</v>
      </c>
      <c r="M7" s="118"/>
      <c r="N7" s="118"/>
      <c r="O7" s="118"/>
      <c r="P7" s="118"/>
      <c r="Q7" s="118"/>
      <c r="R7" s="118"/>
      <c r="S7" s="118"/>
      <c r="T7" s="119"/>
      <c r="U7" s="120" t="s">
        <v>27</v>
      </c>
      <c r="V7" s="120"/>
      <c r="W7" s="120"/>
      <c r="X7" s="120"/>
      <c r="Y7" s="120"/>
      <c r="Z7" s="120">
        <v>32</v>
      </c>
      <c r="AA7" s="120"/>
      <c r="AB7" s="120"/>
      <c r="AC7" s="120"/>
      <c r="AD7" s="120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0" t="s">
        <v>45</v>
      </c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81" t="s">
        <v>25</v>
      </c>
      <c r="V8" s="82"/>
      <c r="W8" s="82"/>
      <c r="X8" s="82"/>
      <c r="Y8" s="83"/>
      <c r="Z8" s="81"/>
      <c r="AA8" s="83"/>
      <c r="AB8" s="81"/>
      <c r="AC8" s="82"/>
      <c r="AD8" s="83"/>
      <c r="AE8" s="114"/>
      <c r="AF8" s="115"/>
      <c r="AG8" s="114"/>
      <c r="AH8" s="115"/>
      <c r="AI8" s="114"/>
      <c r="AJ8" s="115"/>
      <c r="AK8" s="114"/>
      <c r="AL8" s="115"/>
      <c r="AM8" s="114"/>
      <c r="AN8" s="115"/>
      <c r="AO8" s="81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I8:AJ8"/>
    <mergeCell ref="AE9:AF9"/>
    <mergeCell ref="AG11:AH11"/>
    <mergeCell ref="AI11:AJ11"/>
    <mergeCell ref="AG9:AH9"/>
    <mergeCell ref="AI9:AJ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K6:AL6"/>
    <mergeCell ref="AM6:AN6"/>
    <mergeCell ref="AO6:BB6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8:AL8"/>
    <mergeCell ref="AM8:AN8"/>
    <mergeCell ref="AO8:BB8"/>
    <mergeCell ref="AK9:AL9"/>
    <mergeCell ref="AM9:AN9"/>
    <mergeCell ref="AO9:BB9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activeCell="AI6" sqref="AI6:AJ8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82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81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4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84</v>
      </c>
      <c r="D6" s="75"/>
      <c r="E6" s="75"/>
      <c r="F6" s="75"/>
      <c r="G6" s="75"/>
      <c r="H6" s="75"/>
      <c r="I6" s="75"/>
      <c r="J6" s="75"/>
      <c r="K6" s="76"/>
      <c r="L6" s="78" t="s">
        <v>83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85</v>
      </c>
      <c r="D7" s="75"/>
      <c r="E7" s="75"/>
      <c r="F7" s="75"/>
      <c r="G7" s="75"/>
      <c r="H7" s="75"/>
      <c r="I7" s="75"/>
      <c r="J7" s="75"/>
      <c r="K7" s="76"/>
      <c r="L7" s="78" t="s">
        <v>89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>
      <c r="A8" s="80">
        <f t="shared" si="0"/>
        <v>4</v>
      </c>
      <c r="B8" s="80"/>
      <c r="C8" s="78" t="s">
        <v>86</v>
      </c>
      <c r="D8" s="75"/>
      <c r="E8" s="75"/>
      <c r="F8" s="75"/>
      <c r="G8" s="75"/>
      <c r="H8" s="75"/>
      <c r="I8" s="75"/>
      <c r="J8" s="75"/>
      <c r="K8" s="76"/>
      <c r="L8" s="78" t="s">
        <v>88</v>
      </c>
      <c r="M8" s="75"/>
      <c r="N8" s="75"/>
      <c r="O8" s="75"/>
      <c r="P8" s="75"/>
      <c r="Q8" s="75"/>
      <c r="R8" s="75"/>
      <c r="S8" s="75"/>
      <c r="T8" s="76"/>
      <c r="U8" s="71" t="s">
        <v>27</v>
      </c>
      <c r="V8" s="71"/>
      <c r="W8" s="71"/>
      <c r="X8" s="71"/>
      <c r="Y8" s="71"/>
      <c r="Z8" s="71">
        <v>1</v>
      </c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1:54">
      <c r="A9" s="80">
        <f t="shared" si="0"/>
        <v>5</v>
      </c>
      <c r="B9" s="80"/>
      <c r="C9" s="78" t="s">
        <v>87</v>
      </c>
      <c r="D9" s="75"/>
      <c r="E9" s="75"/>
      <c r="F9" s="75"/>
      <c r="G9" s="75"/>
      <c r="H9" s="75"/>
      <c r="I9" s="75"/>
      <c r="J9" s="75"/>
      <c r="K9" s="76"/>
      <c r="L9" s="78" t="s">
        <v>66</v>
      </c>
      <c r="M9" s="75"/>
      <c r="N9" s="75"/>
      <c r="O9" s="75"/>
      <c r="P9" s="75"/>
      <c r="Q9" s="75"/>
      <c r="R9" s="75"/>
      <c r="S9" s="75"/>
      <c r="T9" s="76"/>
      <c r="U9" s="71" t="s">
        <v>27</v>
      </c>
      <c r="V9" s="71"/>
      <c r="W9" s="71"/>
      <c r="X9" s="71"/>
      <c r="Y9" s="71"/>
      <c r="Z9" s="71">
        <v>255</v>
      </c>
      <c r="AA9" s="71"/>
      <c r="AB9" s="71"/>
      <c r="AC9" s="71"/>
      <c r="AD9" s="7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1:54" ht="14.1" customHeight="1">
      <c r="A10" s="79">
        <f t="shared" si="0"/>
        <v>6</v>
      </c>
      <c r="B10" s="79"/>
      <c r="C10" s="81" t="s">
        <v>31</v>
      </c>
      <c r="D10" s="82"/>
      <c r="E10" s="82"/>
      <c r="F10" s="82"/>
      <c r="G10" s="82"/>
      <c r="H10" s="82"/>
      <c r="I10" s="82"/>
      <c r="J10" s="82"/>
      <c r="K10" s="83"/>
      <c r="L10" s="81" t="s">
        <v>32</v>
      </c>
      <c r="M10" s="82"/>
      <c r="N10" s="82"/>
      <c r="O10" s="82"/>
      <c r="P10" s="82"/>
      <c r="Q10" s="82"/>
      <c r="R10" s="82"/>
      <c r="S10" s="82"/>
      <c r="T10" s="83"/>
      <c r="U10" s="73" t="s">
        <v>25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33</v>
      </c>
      <c r="D11" s="82"/>
      <c r="E11" s="82"/>
      <c r="F11" s="82"/>
      <c r="G11" s="82"/>
      <c r="H11" s="82"/>
      <c r="I11" s="82"/>
      <c r="J11" s="82"/>
      <c r="K11" s="83"/>
      <c r="L11" s="81" t="s">
        <v>34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36</v>
      </c>
      <c r="D12" s="82"/>
      <c r="E12" s="82"/>
      <c r="F12" s="82"/>
      <c r="G12" s="82"/>
      <c r="H12" s="82"/>
      <c r="I12" s="82"/>
      <c r="J12" s="82"/>
      <c r="K12" s="83"/>
      <c r="L12" s="81" t="s">
        <v>37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A13" s="79">
        <f t="shared" si="0"/>
        <v>9</v>
      </c>
      <c r="B13" s="79"/>
      <c r="C13" s="81" t="s">
        <v>40</v>
      </c>
      <c r="D13" s="82"/>
      <c r="E13" s="82"/>
      <c r="F13" s="82"/>
      <c r="G13" s="82"/>
      <c r="H13" s="82"/>
      <c r="I13" s="82"/>
      <c r="J13" s="82"/>
      <c r="K13" s="83"/>
      <c r="L13" s="81" t="s">
        <v>41</v>
      </c>
      <c r="M13" s="82"/>
      <c r="N13" s="82"/>
      <c r="O13" s="82"/>
      <c r="P13" s="82"/>
      <c r="Q13" s="82"/>
      <c r="R13" s="82"/>
      <c r="S13" s="82"/>
      <c r="T13" s="83"/>
      <c r="U13" s="73" t="s">
        <v>27</v>
      </c>
      <c r="V13" s="73"/>
      <c r="W13" s="73"/>
      <c r="X13" s="73"/>
      <c r="Y13" s="73"/>
      <c r="Z13" s="73">
        <v>32</v>
      </c>
      <c r="AA13" s="73"/>
      <c r="AB13" s="73"/>
      <c r="AC13" s="73"/>
      <c r="AD13" s="73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3" t="s">
        <v>35</v>
      </c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</row>
    <row r="14" spans="1:54">
      <c r="A14" s="79">
        <f t="shared" si="0"/>
        <v>10</v>
      </c>
      <c r="B14" s="79"/>
      <c r="C14" s="81" t="s">
        <v>42</v>
      </c>
      <c r="D14" s="82"/>
      <c r="E14" s="82"/>
      <c r="F14" s="82"/>
      <c r="G14" s="82"/>
      <c r="H14" s="82"/>
      <c r="I14" s="82"/>
      <c r="J14" s="82"/>
      <c r="K14" s="83"/>
      <c r="L14" s="81" t="s">
        <v>43</v>
      </c>
      <c r="M14" s="82"/>
      <c r="N14" s="82"/>
      <c r="O14" s="82"/>
      <c r="P14" s="82"/>
      <c r="Q14" s="82"/>
      <c r="R14" s="82"/>
      <c r="S14" s="82"/>
      <c r="T14" s="83"/>
      <c r="U14" s="73" t="s">
        <v>38</v>
      </c>
      <c r="V14" s="73"/>
      <c r="W14" s="73"/>
      <c r="X14" s="73"/>
      <c r="Y14" s="73"/>
      <c r="Z14" s="73"/>
      <c r="AA14" s="73"/>
      <c r="AB14" s="73"/>
      <c r="AC14" s="73"/>
      <c r="AD14" s="73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3" t="s">
        <v>39</v>
      </c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</row>
    <row r="15" spans="1:54">
      <c r="B15" s="19"/>
    </row>
    <row r="16" spans="1:54">
      <c r="B16" s="19"/>
      <c r="U16" s="85"/>
      <c r="V16" s="85"/>
      <c r="W16" s="85"/>
      <c r="X16" s="85"/>
      <c r="Y16" s="85"/>
      <c r="Z16" s="86"/>
      <c r="AA16" s="86"/>
    </row>
  </sheetData>
  <mergeCells count="147"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97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96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98</v>
      </c>
      <c r="D6" s="75"/>
      <c r="E6" s="75"/>
      <c r="F6" s="75"/>
      <c r="G6" s="75"/>
      <c r="H6" s="75"/>
      <c r="I6" s="75"/>
      <c r="J6" s="75"/>
      <c r="K6" s="76"/>
      <c r="L6" s="78" t="s">
        <v>64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99</v>
      </c>
      <c r="D7" s="75"/>
      <c r="E7" s="75"/>
      <c r="F7" s="75"/>
      <c r="G7" s="75"/>
      <c r="H7" s="75"/>
      <c r="I7" s="75"/>
      <c r="J7" s="75"/>
      <c r="K7" s="76"/>
      <c r="L7" s="78" t="s">
        <v>66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73" t="s">
        <v>25</v>
      </c>
      <c r="V8" s="73"/>
      <c r="W8" s="73"/>
      <c r="X8" s="73"/>
      <c r="Y8" s="73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625" defaultRowHeight="12"/>
  <cols>
    <col min="1" max="35" width="2.625" style="18" customWidth="1"/>
    <col min="36" max="36" width="6.5" style="18" customWidth="1"/>
    <col min="37" max="16384" width="2.625" style="18"/>
  </cols>
  <sheetData>
    <row r="1" spans="1:54" ht="24" customHeight="1" thickTop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12</v>
      </c>
      <c r="L1" s="108"/>
      <c r="M1" s="108"/>
      <c r="N1" s="109"/>
      <c r="O1" s="110" t="s">
        <v>103</v>
      </c>
      <c r="P1" s="111"/>
      <c r="Q1" s="111"/>
      <c r="R1" s="111"/>
      <c r="S1" s="111"/>
      <c r="T1" s="111"/>
      <c r="U1" s="111"/>
      <c r="V1" s="111"/>
      <c r="W1" s="111"/>
      <c r="X1" s="112"/>
      <c r="Y1" s="62" t="s">
        <v>2</v>
      </c>
      <c r="Z1" s="62"/>
      <c r="AA1" s="62"/>
      <c r="AB1" s="62"/>
      <c r="AC1" s="113" t="str">
        <f>IF(ISBLANK(封面!AL43),"",(封面!AL43))</f>
        <v/>
      </c>
      <c r="AD1" s="113"/>
      <c r="AE1" s="113"/>
      <c r="AF1" s="113"/>
      <c r="AG1" s="113"/>
      <c r="AH1" s="113"/>
      <c r="AI1" s="113"/>
      <c r="AJ1" s="113"/>
      <c r="AK1" s="113"/>
      <c r="AL1" s="113"/>
      <c r="AM1" s="62" t="s">
        <v>4</v>
      </c>
      <c r="AN1" s="62"/>
      <c r="AO1" s="62"/>
      <c r="AP1" s="62"/>
      <c r="AQ1" s="90">
        <v>40115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4" ht="21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2" t="s">
        <v>13</v>
      </c>
      <c r="L2" s="93"/>
      <c r="M2" s="93"/>
      <c r="N2" s="94"/>
      <c r="O2" s="95" t="s">
        <v>102</v>
      </c>
      <c r="P2" s="96"/>
      <c r="Q2" s="96"/>
      <c r="R2" s="96"/>
      <c r="S2" s="96"/>
      <c r="T2" s="96"/>
      <c r="U2" s="96"/>
      <c r="V2" s="96"/>
      <c r="W2" s="96"/>
      <c r="X2" s="97"/>
      <c r="Y2" s="66" t="s">
        <v>3</v>
      </c>
      <c r="Z2" s="66"/>
      <c r="AA2" s="66"/>
      <c r="AB2" s="66"/>
      <c r="AC2" s="98" t="str">
        <f>IF(ISBLANK(封面!AL45),"",(封面!AL45))</f>
        <v/>
      </c>
      <c r="AD2" s="98"/>
      <c r="AE2" s="98"/>
      <c r="AF2" s="98"/>
      <c r="AG2" s="98"/>
      <c r="AH2" s="98"/>
      <c r="AI2" s="98"/>
      <c r="AJ2" s="98"/>
      <c r="AK2" s="98"/>
      <c r="AL2" s="98"/>
      <c r="AM2" s="66" t="s">
        <v>5</v>
      </c>
      <c r="AN2" s="66"/>
      <c r="AO2" s="66"/>
      <c r="AP2" s="66"/>
      <c r="AQ2" s="99" t="s">
        <v>6</v>
      </c>
      <c r="AR2" s="99"/>
      <c r="AS2" s="99"/>
      <c r="AT2" s="99"/>
      <c r="AU2" s="99"/>
      <c r="AV2" s="99"/>
      <c r="AW2" s="99"/>
      <c r="AX2" s="99"/>
      <c r="AY2" s="99"/>
      <c r="AZ2" s="100"/>
    </row>
    <row r="3" spans="1:54" ht="12.75" thickTop="1">
      <c r="B3" s="19"/>
    </row>
    <row r="4" spans="1:54">
      <c r="A4" s="77" t="s">
        <v>11</v>
      </c>
      <c r="B4" s="77"/>
      <c r="C4" s="77" t="s">
        <v>12</v>
      </c>
      <c r="D4" s="77"/>
      <c r="E4" s="77"/>
      <c r="F4" s="77"/>
      <c r="G4" s="77"/>
      <c r="H4" s="77"/>
      <c r="I4" s="77"/>
      <c r="J4" s="77"/>
      <c r="K4" s="77"/>
      <c r="L4" s="87" t="s">
        <v>13</v>
      </c>
      <c r="M4" s="88"/>
      <c r="N4" s="88"/>
      <c r="O4" s="88"/>
      <c r="P4" s="88"/>
      <c r="Q4" s="88"/>
      <c r="R4" s="88"/>
      <c r="S4" s="88"/>
      <c r="T4" s="89"/>
      <c r="U4" s="77" t="s">
        <v>17</v>
      </c>
      <c r="V4" s="77"/>
      <c r="W4" s="77"/>
      <c r="X4" s="77"/>
      <c r="Y4" s="77"/>
      <c r="Z4" s="77" t="s">
        <v>18</v>
      </c>
      <c r="AA4" s="77"/>
      <c r="AB4" s="77" t="s">
        <v>19</v>
      </c>
      <c r="AC4" s="77"/>
      <c r="AD4" s="77"/>
      <c r="AE4" s="77" t="s">
        <v>20</v>
      </c>
      <c r="AF4" s="77"/>
      <c r="AG4" s="77" t="s">
        <v>21</v>
      </c>
      <c r="AH4" s="77"/>
      <c r="AI4" s="77" t="s">
        <v>22</v>
      </c>
      <c r="AJ4" s="77"/>
      <c r="AK4" s="77" t="s">
        <v>23</v>
      </c>
      <c r="AL4" s="77"/>
      <c r="AM4" s="77" t="s">
        <v>24</v>
      </c>
      <c r="AN4" s="77"/>
      <c r="AO4" s="77" t="s">
        <v>14</v>
      </c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>
      <c r="A5" s="79">
        <f t="shared" ref="A5:A12" si="0">ROW()-4</f>
        <v>1</v>
      </c>
      <c r="B5" s="79"/>
      <c r="C5" s="81" t="s">
        <v>57</v>
      </c>
      <c r="D5" s="82"/>
      <c r="E5" s="82"/>
      <c r="F5" s="82"/>
      <c r="G5" s="82"/>
      <c r="H5" s="82"/>
      <c r="I5" s="82"/>
      <c r="J5" s="82"/>
      <c r="K5" s="83"/>
      <c r="L5" s="84" t="s">
        <v>47</v>
      </c>
      <c r="M5" s="82"/>
      <c r="N5" s="82"/>
      <c r="O5" s="82"/>
      <c r="P5" s="82"/>
      <c r="Q5" s="82"/>
      <c r="R5" s="82"/>
      <c r="S5" s="82"/>
      <c r="T5" s="83"/>
      <c r="U5" s="73" t="s">
        <v>25</v>
      </c>
      <c r="V5" s="73"/>
      <c r="W5" s="73"/>
      <c r="X5" s="73"/>
      <c r="Y5" s="73"/>
      <c r="Z5" s="73"/>
      <c r="AA5" s="73"/>
      <c r="AB5" s="73"/>
      <c r="AC5" s="73"/>
      <c r="AD5" s="73"/>
      <c r="AE5" s="72" t="s">
        <v>26</v>
      </c>
      <c r="AF5" s="72"/>
      <c r="AG5" s="72"/>
      <c r="AH5" s="72"/>
      <c r="AI5" s="72"/>
      <c r="AJ5" s="72"/>
      <c r="AK5" s="72" t="s">
        <v>26</v>
      </c>
      <c r="AL5" s="72"/>
      <c r="AM5" s="72"/>
      <c r="AN5" s="72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>
      <c r="A6" s="80">
        <f t="shared" si="0"/>
        <v>2</v>
      </c>
      <c r="B6" s="80"/>
      <c r="C6" s="78" t="s">
        <v>104</v>
      </c>
      <c r="D6" s="75"/>
      <c r="E6" s="75"/>
      <c r="F6" s="75"/>
      <c r="G6" s="75"/>
      <c r="H6" s="75"/>
      <c r="I6" s="75"/>
      <c r="J6" s="75"/>
      <c r="K6" s="76"/>
      <c r="L6" s="78" t="s">
        <v>64</v>
      </c>
      <c r="M6" s="75"/>
      <c r="N6" s="75"/>
      <c r="O6" s="75"/>
      <c r="P6" s="75"/>
      <c r="Q6" s="75"/>
      <c r="R6" s="75"/>
      <c r="S6" s="75"/>
      <c r="T6" s="76"/>
      <c r="U6" s="71" t="s">
        <v>27</v>
      </c>
      <c r="V6" s="71"/>
      <c r="W6" s="71"/>
      <c r="X6" s="71"/>
      <c r="Y6" s="71"/>
      <c r="Z6" s="71">
        <v>32</v>
      </c>
      <c r="AA6" s="71"/>
      <c r="AB6" s="71"/>
      <c r="AC6" s="71"/>
      <c r="AD6" s="7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1:54">
      <c r="A7" s="80">
        <f t="shared" si="0"/>
        <v>3</v>
      </c>
      <c r="B7" s="80"/>
      <c r="C7" s="78" t="s">
        <v>105</v>
      </c>
      <c r="D7" s="75"/>
      <c r="E7" s="75"/>
      <c r="F7" s="75"/>
      <c r="G7" s="75"/>
      <c r="H7" s="75"/>
      <c r="I7" s="75"/>
      <c r="J7" s="75"/>
      <c r="K7" s="76"/>
      <c r="L7" s="78" t="s">
        <v>66</v>
      </c>
      <c r="M7" s="75"/>
      <c r="N7" s="75"/>
      <c r="O7" s="75"/>
      <c r="P7" s="75"/>
      <c r="Q7" s="75"/>
      <c r="R7" s="75"/>
      <c r="S7" s="75"/>
      <c r="T7" s="76"/>
      <c r="U7" s="71" t="s">
        <v>27</v>
      </c>
      <c r="V7" s="71"/>
      <c r="W7" s="71"/>
      <c r="X7" s="71"/>
      <c r="Y7" s="71"/>
      <c r="Z7" s="71">
        <v>255</v>
      </c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1:54" ht="14.1" customHeight="1">
      <c r="A8" s="79">
        <f t="shared" si="0"/>
        <v>4</v>
      </c>
      <c r="B8" s="79"/>
      <c r="C8" s="81" t="s">
        <v>31</v>
      </c>
      <c r="D8" s="82"/>
      <c r="E8" s="82"/>
      <c r="F8" s="82"/>
      <c r="G8" s="82"/>
      <c r="H8" s="82"/>
      <c r="I8" s="82"/>
      <c r="J8" s="82"/>
      <c r="K8" s="83"/>
      <c r="L8" s="81" t="s">
        <v>32</v>
      </c>
      <c r="M8" s="82"/>
      <c r="N8" s="82"/>
      <c r="O8" s="82"/>
      <c r="P8" s="82"/>
      <c r="Q8" s="82"/>
      <c r="R8" s="82"/>
      <c r="S8" s="82"/>
      <c r="T8" s="83"/>
      <c r="U8" s="73" t="s">
        <v>25</v>
      </c>
      <c r="V8" s="73"/>
      <c r="W8" s="73"/>
      <c r="X8" s="73"/>
      <c r="Y8" s="73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>
      <c r="A9" s="79">
        <f t="shared" si="0"/>
        <v>5</v>
      </c>
      <c r="B9" s="79"/>
      <c r="C9" s="81" t="s">
        <v>33</v>
      </c>
      <c r="D9" s="82"/>
      <c r="E9" s="82"/>
      <c r="F9" s="82"/>
      <c r="G9" s="82"/>
      <c r="H9" s="82"/>
      <c r="I9" s="82"/>
      <c r="J9" s="82"/>
      <c r="K9" s="83"/>
      <c r="L9" s="81" t="s">
        <v>34</v>
      </c>
      <c r="M9" s="82"/>
      <c r="N9" s="82"/>
      <c r="O9" s="82"/>
      <c r="P9" s="82"/>
      <c r="Q9" s="82"/>
      <c r="R9" s="82"/>
      <c r="S9" s="82"/>
      <c r="T9" s="83"/>
      <c r="U9" s="73" t="s">
        <v>27</v>
      </c>
      <c r="V9" s="73"/>
      <c r="W9" s="73"/>
      <c r="X9" s="73"/>
      <c r="Y9" s="73"/>
      <c r="Z9" s="73">
        <v>32</v>
      </c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3" t="s">
        <v>35</v>
      </c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>
      <c r="A10" s="79">
        <f t="shared" si="0"/>
        <v>6</v>
      </c>
      <c r="B10" s="79"/>
      <c r="C10" s="81" t="s">
        <v>36</v>
      </c>
      <c r="D10" s="82"/>
      <c r="E10" s="82"/>
      <c r="F10" s="82"/>
      <c r="G10" s="82"/>
      <c r="H10" s="82"/>
      <c r="I10" s="82"/>
      <c r="J10" s="82"/>
      <c r="K10" s="83"/>
      <c r="L10" s="81" t="s">
        <v>37</v>
      </c>
      <c r="M10" s="82"/>
      <c r="N10" s="82"/>
      <c r="O10" s="82"/>
      <c r="P10" s="82"/>
      <c r="Q10" s="82"/>
      <c r="R10" s="82"/>
      <c r="S10" s="82"/>
      <c r="T10" s="83"/>
      <c r="U10" s="73" t="s">
        <v>38</v>
      </c>
      <c r="V10" s="73"/>
      <c r="W10" s="73"/>
      <c r="X10" s="73"/>
      <c r="Y10" s="73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3" t="s">
        <v>39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>
      <c r="A11" s="79">
        <f t="shared" si="0"/>
        <v>7</v>
      </c>
      <c r="B11" s="79"/>
      <c r="C11" s="81" t="s">
        <v>40</v>
      </c>
      <c r="D11" s="82"/>
      <c r="E11" s="82"/>
      <c r="F11" s="82"/>
      <c r="G11" s="82"/>
      <c r="H11" s="82"/>
      <c r="I11" s="82"/>
      <c r="J11" s="82"/>
      <c r="K11" s="83"/>
      <c r="L11" s="81" t="s">
        <v>41</v>
      </c>
      <c r="M11" s="82"/>
      <c r="N11" s="82"/>
      <c r="O11" s="82"/>
      <c r="P11" s="82"/>
      <c r="Q11" s="82"/>
      <c r="R11" s="82"/>
      <c r="S11" s="82"/>
      <c r="T11" s="83"/>
      <c r="U11" s="73" t="s">
        <v>27</v>
      </c>
      <c r="V11" s="73"/>
      <c r="W11" s="73"/>
      <c r="X11" s="73"/>
      <c r="Y11" s="73"/>
      <c r="Z11" s="73">
        <v>32</v>
      </c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3" t="s">
        <v>35</v>
      </c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>
      <c r="A12" s="79">
        <f t="shared" si="0"/>
        <v>8</v>
      </c>
      <c r="B12" s="79"/>
      <c r="C12" s="81" t="s">
        <v>42</v>
      </c>
      <c r="D12" s="82"/>
      <c r="E12" s="82"/>
      <c r="F12" s="82"/>
      <c r="G12" s="82"/>
      <c r="H12" s="82"/>
      <c r="I12" s="82"/>
      <c r="J12" s="82"/>
      <c r="K12" s="83"/>
      <c r="L12" s="81" t="s">
        <v>43</v>
      </c>
      <c r="M12" s="82"/>
      <c r="N12" s="82"/>
      <c r="O12" s="82"/>
      <c r="P12" s="82"/>
      <c r="Q12" s="82"/>
      <c r="R12" s="82"/>
      <c r="S12" s="82"/>
      <c r="T12" s="83"/>
      <c r="U12" s="73" t="s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3" t="s">
        <v>39</v>
      </c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>
      <c r="B13" s="19"/>
    </row>
    <row r="14" spans="1:54">
      <c r="B14" s="19"/>
      <c r="U14" s="85"/>
      <c r="V14" s="85"/>
      <c r="W14" s="85"/>
      <c r="X14" s="85"/>
      <c r="Y14" s="85"/>
      <c r="Z14" s="86"/>
      <c r="AA14" s="86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hebei</cp:lastModifiedBy>
  <cp:revision/>
  <cp:lastPrinted>1899-12-30T00:00:00Z</cp:lastPrinted>
  <dcterms:created xsi:type="dcterms:W3CDTF">2009-10-29T12:29:05Z</dcterms:created>
  <dcterms:modified xsi:type="dcterms:W3CDTF">2012-07-06T08:38:23Z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