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43498\PycharmProjects\switchyardtool\oop_revised\Database\"/>
    </mc:Choice>
  </mc:AlternateContent>
  <xr:revisionPtr revIDLastSave="0" documentId="13_ncr:1_{90DF4769-1E71-418E-A2C1-72C2AB366C3D}" xr6:coauthVersionLast="36" xr6:coauthVersionMax="36" xr10:uidLastSave="{00000000-0000-0000-0000-000000000000}"/>
  <bookViews>
    <workbookView xWindow="0" yWindow="0" windowWidth="23040" windowHeight="9060" xr2:uid="{3DD73C24-025D-443E-A765-B9C2F220514E}"/>
  </bookViews>
  <sheets>
    <sheet name="dimensions_tubula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R15" i="1"/>
  <c r="R16" i="1"/>
  <c r="R17" i="1"/>
  <c r="R18" i="1"/>
  <c r="R19" i="1"/>
  <c r="R20" i="1"/>
  <c r="R21" i="1"/>
  <c r="S21" i="1" s="1"/>
  <c r="U21" i="1" s="1"/>
  <c r="R22" i="1"/>
  <c r="R23" i="1"/>
  <c r="R13" i="1"/>
  <c r="S13" i="1" s="1"/>
  <c r="U13" i="1" s="1"/>
  <c r="U18" i="1"/>
  <c r="U3" i="1"/>
  <c r="U4" i="1"/>
  <c r="U5" i="1"/>
  <c r="U6" i="1"/>
  <c r="U7" i="1"/>
  <c r="U8" i="1"/>
  <c r="U9" i="1"/>
  <c r="U10" i="1"/>
  <c r="U11" i="1"/>
  <c r="U12" i="1"/>
  <c r="U2" i="1"/>
  <c r="S3" i="1"/>
  <c r="S4" i="1"/>
  <c r="S5" i="1"/>
  <c r="S6" i="1"/>
  <c r="S7" i="1"/>
  <c r="S8" i="1"/>
  <c r="S9" i="1"/>
  <c r="S10" i="1"/>
  <c r="S11" i="1"/>
  <c r="S12" i="1"/>
  <c r="S14" i="1"/>
  <c r="U14" i="1" s="1"/>
  <c r="S15" i="1"/>
  <c r="U15" i="1" s="1"/>
  <c r="S16" i="1"/>
  <c r="U16" i="1" s="1"/>
  <c r="S17" i="1"/>
  <c r="U17" i="1" s="1"/>
  <c r="S18" i="1"/>
  <c r="S19" i="1"/>
  <c r="U19" i="1" s="1"/>
  <c r="S20" i="1"/>
  <c r="U20" i="1" s="1"/>
  <c r="S22" i="1"/>
  <c r="U22" i="1" s="1"/>
  <c r="S23" i="1"/>
  <c r="U23" i="1" s="1"/>
  <c r="S24" i="1"/>
  <c r="S25" i="1"/>
  <c r="S26" i="1"/>
  <c r="S27" i="1"/>
  <c r="S28" i="1"/>
  <c r="S29" i="1"/>
  <c r="S30" i="1"/>
  <c r="S31" i="1"/>
  <c r="S32" i="1"/>
  <c r="S2" i="1"/>
  <c r="W20" i="1" l="1"/>
  <c r="R3" i="1"/>
  <c r="R4" i="1"/>
  <c r="R5" i="1"/>
  <c r="R6" i="1"/>
  <c r="R7" i="1"/>
  <c r="R8" i="1"/>
  <c r="R9" i="1"/>
  <c r="R10" i="1"/>
  <c r="R11" i="1"/>
  <c r="R12" i="1"/>
  <c r="R24" i="1"/>
  <c r="R25" i="1"/>
  <c r="R26" i="1"/>
  <c r="R27" i="1"/>
  <c r="R28" i="1"/>
  <c r="R29" i="1"/>
  <c r="R30" i="1"/>
  <c r="R31" i="1"/>
  <c r="R32" i="1"/>
  <c r="R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2" i="1"/>
  <c r="Q3" i="1"/>
  <c r="Q4" i="1"/>
  <c r="Q5" i="1"/>
  <c r="Q6" i="1"/>
  <c r="Q7" i="1"/>
  <c r="Q8" i="1"/>
  <c r="P32" i="1" l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O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<sst xmlns="http://schemas.openxmlformats.org/spreadsheetml/2006/main" count="110" uniqueCount="68">
  <si>
    <t>foundationtype</t>
  </si>
  <si>
    <t>a</t>
  </si>
  <si>
    <t>b</t>
  </si>
  <si>
    <t>c</t>
  </si>
  <si>
    <t>d</t>
  </si>
  <si>
    <t>e</t>
  </si>
  <si>
    <t>f</t>
  </si>
  <si>
    <t>h</t>
  </si>
  <si>
    <t>fill</t>
  </si>
  <si>
    <t>bolt</t>
  </si>
  <si>
    <t>pedestal</t>
  </si>
  <si>
    <t>es</t>
  </si>
  <si>
    <t>steel</t>
  </si>
  <si>
    <t>g</t>
  </si>
  <si>
    <t>F13</t>
  </si>
  <si>
    <t>F14</t>
  </si>
  <si>
    <t>F15</t>
  </si>
  <si>
    <t>F16</t>
  </si>
  <si>
    <t>F17</t>
  </si>
  <si>
    <t>F18</t>
  </si>
  <si>
    <t>F19</t>
  </si>
  <si>
    <t>F11</t>
  </si>
  <si>
    <t>F11A</t>
  </si>
  <si>
    <t>F11C</t>
  </si>
  <si>
    <t>F12</t>
  </si>
  <si>
    <t>F21A</t>
  </si>
  <si>
    <t>F21</t>
  </si>
  <si>
    <t>F21C</t>
  </si>
  <si>
    <t>F22</t>
  </si>
  <si>
    <t>F23</t>
  </si>
  <si>
    <t>F24</t>
  </si>
  <si>
    <t>F25</t>
  </si>
  <si>
    <t>F26</t>
  </si>
  <si>
    <t>F27</t>
  </si>
  <si>
    <t>F28</t>
  </si>
  <si>
    <t>F29</t>
  </si>
  <si>
    <t>F31</t>
  </si>
  <si>
    <t>F31A</t>
  </si>
  <si>
    <t>F32</t>
  </si>
  <si>
    <t>F33</t>
  </si>
  <si>
    <t>F34</t>
  </si>
  <si>
    <t>F35</t>
  </si>
  <si>
    <t>F36</t>
  </si>
  <si>
    <t>F37</t>
  </si>
  <si>
    <t>F38</t>
  </si>
  <si>
    <t>type</t>
  </si>
  <si>
    <t>equipment</t>
  </si>
  <si>
    <t>220kv</t>
  </si>
  <si>
    <t>110kv</t>
  </si>
  <si>
    <t>Pylon P21</t>
  </si>
  <si>
    <t>Pylon P21A</t>
  </si>
  <si>
    <t>Pylon P21C</t>
  </si>
  <si>
    <t>Busbar Pylon</t>
  </si>
  <si>
    <t>Circuit Breaker</t>
  </si>
  <si>
    <t>Disconnector</t>
  </si>
  <si>
    <t>Current Transformer</t>
  </si>
  <si>
    <t>Voltage Transformer</t>
  </si>
  <si>
    <t>Disconnector(Pantograph)</t>
  </si>
  <si>
    <t>Surge Arrestor</t>
  </si>
  <si>
    <t>Post Insulator</t>
  </si>
  <si>
    <t>Pylon P11</t>
  </si>
  <si>
    <t>Pylon P11A</t>
  </si>
  <si>
    <t>Pylon P11C</t>
  </si>
  <si>
    <t>Busbar Pylon P12</t>
  </si>
  <si>
    <t>Pylon P31</t>
  </si>
  <si>
    <t>Pylon P31A</t>
  </si>
  <si>
    <t>500kv</t>
  </si>
  <si>
    <t>f-h+e+0.1+fill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</si>
</sst>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0" xfId="0" applyNumberFormat="1" applyFont="1" applyFill="1" applyBorder="1" applyAlignment="1">
      <alignment horizontal="left"/>
    </xf>
    <xf numFmtId="2" fontId="1" fillId="0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256761</xdr:colOff>
      <xdr:row>3</xdr:row>
      <xdr:rowOff>66261</xdr:rowOff>
    </xdr:from>
    <xdr:to>
      <xdr:col>32</xdr:col>
      <xdr:colOff>120097</xdr:colOff>
      <xdr:row>11</xdr:row>
      <xdr:rowOff>49004</xdr:rowOff>
    </xdr:to>
    <xdr:pic>
      <xdr:nvPicPr>
        <xdr:cNvPr id="2" name="Picture 1" descr="fnddrw.jpg">
          <a:extLst>
            <a:ext uri="{FF2B5EF4-FFF2-40B4-BE49-F238E27FC236}">
              <a16:creationId xmlns:a16="http://schemas.microsoft.com/office/drawing/2014/main" id="{96288075-7E4B-4BE7-8659-2B16BFBF4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08087" y="637761"/>
          <a:ext cx="5992467" cy="150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D415-8609-4E19-8F44-62D3A5084505}">
  <dimension ref="A1:X32"/>
  <sheetViews>
    <sheetView tabSelected="1" topLeftCell="D1" zoomScale="115" zoomScaleNormal="115" workbookViewId="0">
      <selection activeCell="U26" sqref="U26"/>
    </sheetView>
  </sheetViews>
  <sheetFormatPr defaultRowHeight="14.4" x14ac:dyDescent="0.3"/>
  <cols>
    <col min="1" max="1" width="13.6640625" style="5" bestFit="1" customWidth="1"/>
    <col min="2" max="2" width="13.6640625" style="5" customWidth="1"/>
    <col min="3" max="3" width="23.88671875" style="5" bestFit="1" customWidth="1"/>
    <col min="17" max="17" width="11.88671875" bestFit="1" customWidth="1"/>
  </cols>
  <sheetData>
    <row r="1" spans="1:24" ht="15" thickBot="1" x14ac:dyDescent="0.35">
      <c r="A1" s="3" t="s">
        <v>0</v>
      </c>
      <c r="B1" s="3" t="s">
        <v>45</v>
      </c>
      <c r="C1" s="3" t="s">
        <v>46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7" t="s">
        <v>67</v>
      </c>
    </row>
    <row r="2" spans="1:24" ht="15" thickBot="1" x14ac:dyDescent="0.35">
      <c r="A2" s="3" t="s">
        <v>14</v>
      </c>
      <c r="B2" s="4" t="s">
        <v>48</v>
      </c>
      <c r="C2" s="6" t="s">
        <v>53</v>
      </c>
      <c r="D2" s="2">
        <v>4.28</v>
      </c>
      <c r="E2" s="2">
        <v>1.75</v>
      </c>
      <c r="F2" s="2">
        <v>0.75</v>
      </c>
      <c r="G2" s="2">
        <v>0.75</v>
      </c>
      <c r="H2" s="2">
        <v>0.5</v>
      </c>
      <c r="I2" s="2">
        <v>1.1499999999999999</v>
      </c>
      <c r="J2" s="2">
        <v>0.15</v>
      </c>
      <c r="K2" s="2">
        <v>1</v>
      </c>
      <c r="L2" s="2">
        <v>4</v>
      </c>
      <c r="M2" s="2">
        <v>2</v>
      </c>
      <c r="N2" s="2">
        <v>0</v>
      </c>
      <c r="O2" s="2">
        <v>0.15670000000000001</v>
      </c>
      <c r="P2" s="2">
        <f t="shared" ref="P2:P32" si="0">I2-J2+H2+0.1</f>
        <v>1.6</v>
      </c>
      <c r="Q2">
        <f t="shared" ref="Q2:Q7" si="1">(I2-J2+H2+0.1+K2)</f>
        <v>2.6</v>
      </c>
      <c r="R2">
        <f>Q2-MIN($Q$2:$Q$32)</f>
        <v>0.39999999999999991</v>
      </c>
      <c r="S2">
        <f>(D2+2)*(E2+2)*R2</f>
        <v>9.4199999999999982</v>
      </c>
      <c r="T2">
        <v>1</v>
      </c>
      <c r="U2">
        <f>T2*S2</f>
        <v>9.4199999999999982</v>
      </c>
      <c r="V2" s="8">
        <v>9.42</v>
      </c>
    </row>
    <row r="3" spans="1:24" ht="15" thickBot="1" x14ac:dyDescent="0.35">
      <c r="A3" s="3" t="s">
        <v>15</v>
      </c>
      <c r="B3" s="4" t="s">
        <v>48</v>
      </c>
      <c r="C3" s="6" t="s">
        <v>54</v>
      </c>
      <c r="D3" s="2">
        <v>2.35</v>
      </c>
      <c r="E3" s="2">
        <v>1.1499999999999999</v>
      </c>
      <c r="F3" s="2">
        <v>0.6</v>
      </c>
      <c r="G3" s="2">
        <v>1.8</v>
      </c>
      <c r="H3" s="2">
        <v>0.5</v>
      </c>
      <c r="I3" s="2">
        <v>1.1499999999999999</v>
      </c>
      <c r="J3" s="2">
        <v>0.15</v>
      </c>
      <c r="K3" s="2">
        <v>0.6</v>
      </c>
      <c r="L3" s="2">
        <v>4</v>
      </c>
      <c r="M3" s="2">
        <v>1</v>
      </c>
      <c r="N3" s="2">
        <v>0</v>
      </c>
      <c r="O3" s="2">
        <v>0.1123</v>
      </c>
      <c r="P3" s="2">
        <f t="shared" si="0"/>
        <v>1.6</v>
      </c>
      <c r="Q3">
        <f t="shared" si="1"/>
        <v>2.2000000000000002</v>
      </c>
      <c r="R3">
        <f t="shared" ref="R3:R32" si="2">Q3-MIN($Q$2:$Q$32)</f>
        <v>0</v>
      </c>
      <c r="S3">
        <f t="shared" ref="S3:S32" si="3">(D3+2)*(E3+2)*R3</f>
        <v>0</v>
      </c>
      <c r="T3">
        <v>2</v>
      </c>
      <c r="U3">
        <f t="shared" ref="U3:U23" si="4">T3*S3</f>
        <v>0</v>
      </c>
      <c r="V3" s="8">
        <v>0</v>
      </c>
    </row>
    <row r="4" spans="1:24" ht="15" thickBot="1" x14ac:dyDescent="0.35">
      <c r="A4" s="3" t="s">
        <v>16</v>
      </c>
      <c r="B4" s="4" t="s">
        <v>48</v>
      </c>
      <c r="C4" s="6" t="s">
        <v>55</v>
      </c>
      <c r="D4" s="2">
        <v>1.7</v>
      </c>
      <c r="E4" s="2">
        <v>1.7</v>
      </c>
      <c r="F4" s="2">
        <v>1</v>
      </c>
      <c r="G4" s="2">
        <v>1</v>
      </c>
      <c r="H4" s="2">
        <v>0.5</v>
      </c>
      <c r="I4" s="2">
        <v>1.1499999999999999</v>
      </c>
      <c r="J4" s="2">
        <v>0.15</v>
      </c>
      <c r="K4" s="2">
        <v>0.6</v>
      </c>
      <c r="L4" s="2">
        <v>4</v>
      </c>
      <c r="M4" s="2">
        <v>1</v>
      </c>
      <c r="N4" s="2">
        <v>0</v>
      </c>
      <c r="O4" s="2">
        <v>0.21729999999999999</v>
      </c>
      <c r="P4" s="2">
        <f t="shared" si="0"/>
        <v>1.6</v>
      </c>
      <c r="Q4">
        <f t="shared" si="1"/>
        <v>2.2000000000000002</v>
      </c>
      <c r="R4">
        <f t="shared" si="2"/>
        <v>0</v>
      </c>
      <c r="S4">
        <f t="shared" si="3"/>
        <v>0</v>
      </c>
      <c r="T4">
        <v>3</v>
      </c>
      <c r="U4">
        <f t="shared" si="4"/>
        <v>0</v>
      </c>
      <c r="V4" s="8">
        <v>0</v>
      </c>
    </row>
    <row r="5" spans="1:24" ht="15" thickBot="1" x14ac:dyDescent="0.35">
      <c r="A5" s="3" t="s">
        <v>17</v>
      </c>
      <c r="B5" s="4" t="s">
        <v>48</v>
      </c>
      <c r="C5" s="6" t="s">
        <v>56</v>
      </c>
      <c r="D5" s="2">
        <v>1.4</v>
      </c>
      <c r="E5" s="2">
        <v>1.4</v>
      </c>
      <c r="F5" s="2">
        <v>0.9</v>
      </c>
      <c r="G5" s="2">
        <v>0.9</v>
      </c>
      <c r="H5" s="2">
        <v>0.5</v>
      </c>
      <c r="I5" s="2">
        <v>1.1499999999999999</v>
      </c>
      <c r="J5" s="2">
        <v>0.15</v>
      </c>
      <c r="K5" s="2">
        <v>0.6</v>
      </c>
      <c r="L5" s="2">
        <v>4</v>
      </c>
      <c r="M5" s="2">
        <v>1</v>
      </c>
      <c r="N5" s="2">
        <v>0</v>
      </c>
      <c r="O5" s="2">
        <v>0.1183</v>
      </c>
      <c r="P5" s="2">
        <f t="shared" si="0"/>
        <v>1.6</v>
      </c>
      <c r="Q5">
        <f t="shared" si="1"/>
        <v>2.2000000000000002</v>
      </c>
      <c r="R5">
        <f t="shared" si="2"/>
        <v>0</v>
      </c>
      <c r="S5">
        <f t="shared" si="3"/>
        <v>0</v>
      </c>
      <c r="T5">
        <v>3</v>
      </c>
      <c r="U5">
        <f t="shared" si="4"/>
        <v>0</v>
      </c>
      <c r="V5" s="8">
        <v>0</v>
      </c>
    </row>
    <row r="6" spans="1:24" ht="15" thickBot="1" x14ac:dyDescent="0.35">
      <c r="A6" s="3" t="s">
        <v>18</v>
      </c>
      <c r="B6" s="4" t="s">
        <v>48</v>
      </c>
      <c r="C6" s="6" t="s">
        <v>57</v>
      </c>
      <c r="D6" s="2">
        <v>1.5</v>
      </c>
      <c r="E6" s="2">
        <v>1.5</v>
      </c>
      <c r="F6" s="2">
        <v>0.9</v>
      </c>
      <c r="G6" s="2">
        <v>0.9</v>
      </c>
      <c r="H6" s="2">
        <v>0.5</v>
      </c>
      <c r="I6" s="2">
        <v>1.1499999999999999</v>
      </c>
      <c r="J6" s="2">
        <v>0.15</v>
      </c>
      <c r="K6" s="2">
        <v>0.6</v>
      </c>
      <c r="L6" s="2">
        <v>4</v>
      </c>
      <c r="M6" s="2">
        <v>1</v>
      </c>
      <c r="N6" s="2">
        <v>0</v>
      </c>
      <c r="O6" s="2">
        <v>0.155</v>
      </c>
      <c r="P6" s="2">
        <f t="shared" si="0"/>
        <v>1.6</v>
      </c>
      <c r="Q6">
        <f t="shared" si="1"/>
        <v>2.2000000000000002</v>
      </c>
      <c r="R6">
        <f t="shared" si="2"/>
        <v>0</v>
      </c>
      <c r="S6">
        <f t="shared" si="3"/>
        <v>0</v>
      </c>
      <c r="T6">
        <v>6</v>
      </c>
      <c r="U6">
        <f t="shared" si="4"/>
        <v>0</v>
      </c>
      <c r="V6" s="8">
        <v>0</v>
      </c>
    </row>
    <row r="7" spans="1:24" ht="15" thickBot="1" x14ac:dyDescent="0.35">
      <c r="A7" s="3" t="s">
        <v>19</v>
      </c>
      <c r="B7" s="4" t="s">
        <v>48</v>
      </c>
      <c r="C7" s="6" t="s">
        <v>58</v>
      </c>
      <c r="D7" s="2">
        <v>1</v>
      </c>
      <c r="E7" s="2">
        <v>1</v>
      </c>
      <c r="F7" s="2">
        <v>0.6</v>
      </c>
      <c r="G7" s="2">
        <v>0.6</v>
      </c>
      <c r="H7" s="2">
        <v>0.4</v>
      </c>
      <c r="I7" s="2">
        <v>1.3</v>
      </c>
      <c r="J7" s="2">
        <v>0.15</v>
      </c>
      <c r="K7" s="2">
        <v>0.6</v>
      </c>
      <c r="L7" s="2">
        <v>4</v>
      </c>
      <c r="M7" s="2">
        <v>1</v>
      </c>
      <c r="N7" s="2">
        <v>0</v>
      </c>
      <c r="O7" s="2">
        <v>9.2299999999999993E-2</v>
      </c>
      <c r="P7" s="2">
        <f t="shared" si="0"/>
        <v>1.6500000000000004</v>
      </c>
      <c r="Q7">
        <f t="shared" si="1"/>
        <v>2.2500000000000004</v>
      </c>
      <c r="R7">
        <f t="shared" si="2"/>
        <v>5.0000000000000266E-2</v>
      </c>
      <c r="S7">
        <f t="shared" si="3"/>
        <v>0.4500000000000024</v>
      </c>
      <c r="T7">
        <v>0</v>
      </c>
      <c r="U7">
        <f t="shared" si="4"/>
        <v>0</v>
      </c>
      <c r="V7" s="8">
        <v>0</v>
      </c>
    </row>
    <row r="8" spans="1:24" ht="15" thickBot="1" x14ac:dyDescent="0.35">
      <c r="A8" s="3" t="s">
        <v>20</v>
      </c>
      <c r="B8" s="4" t="s">
        <v>48</v>
      </c>
      <c r="C8" s="6" t="s">
        <v>59</v>
      </c>
      <c r="D8" s="2">
        <v>1.3</v>
      </c>
      <c r="E8" s="2">
        <v>1.3</v>
      </c>
      <c r="F8" s="2">
        <v>0.8</v>
      </c>
      <c r="G8" s="2">
        <v>0.8</v>
      </c>
      <c r="H8" s="2">
        <v>0.5</v>
      </c>
      <c r="I8" s="2">
        <v>1.3</v>
      </c>
      <c r="J8" s="2">
        <v>0.15</v>
      </c>
      <c r="K8" s="2">
        <v>0.6</v>
      </c>
      <c r="L8" s="2">
        <v>4</v>
      </c>
      <c r="M8" s="2">
        <v>1</v>
      </c>
      <c r="N8" s="2">
        <v>0</v>
      </c>
      <c r="O8" s="2">
        <v>9.2299999999999993E-2</v>
      </c>
      <c r="P8" s="2">
        <f t="shared" si="0"/>
        <v>1.7500000000000002</v>
      </c>
      <c r="Q8">
        <f>(I8-J8+H8+0.1+K8)</f>
        <v>2.35</v>
      </c>
      <c r="R8">
        <f t="shared" si="2"/>
        <v>0.14999999999999991</v>
      </c>
      <c r="S8">
        <f t="shared" si="3"/>
        <v>1.6334999999999988</v>
      </c>
      <c r="T8">
        <v>4</v>
      </c>
      <c r="U8">
        <f t="shared" si="4"/>
        <v>6.5339999999999954</v>
      </c>
      <c r="V8" s="8">
        <v>6.52</v>
      </c>
    </row>
    <row r="9" spans="1:24" ht="15" thickBot="1" x14ac:dyDescent="0.35">
      <c r="A9" s="3" t="s">
        <v>21</v>
      </c>
      <c r="B9" s="4" t="s">
        <v>48</v>
      </c>
      <c r="C9" s="6" t="s">
        <v>60</v>
      </c>
      <c r="D9" s="2">
        <v>2</v>
      </c>
      <c r="E9" s="2">
        <v>3</v>
      </c>
      <c r="F9" s="2">
        <v>1.4</v>
      </c>
      <c r="G9" s="2">
        <v>1.1000000000000001</v>
      </c>
      <c r="H9" s="2">
        <v>0.5</v>
      </c>
      <c r="I9" s="2">
        <v>2.2000000000000002</v>
      </c>
      <c r="J9" s="2">
        <v>0.15</v>
      </c>
      <c r="K9" s="2">
        <v>1</v>
      </c>
      <c r="L9" s="2">
        <v>16</v>
      </c>
      <c r="M9" s="2">
        <v>1</v>
      </c>
      <c r="N9" s="2">
        <v>0</v>
      </c>
      <c r="O9" s="2">
        <v>1.2952999999999999</v>
      </c>
      <c r="P9" s="2">
        <f t="shared" si="0"/>
        <v>2.6500000000000004</v>
      </c>
      <c r="Q9">
        <f t="shared" ref="Q9:Q32" si="5">(I9-J9+H9+0.1+K9)</f>
        <v>3.6500000000000004</v>
      </c>
      <c r="R9">
        <f t="shared" si="2"/>
        <v>1.4500000000000002</v>
      </c>
      <c r="S9">
        <f t="shared" si="3"/>
        <v>29.000000000000004</v>
      </c>
      <c r="T9">
        <v>2</v>
      </c>
      <c r="U9">
        <f t="shared" si="4"/>
        <v>58.000000000000007</v>
      </c>
      <c r="V9" s="8">
        <v>58</v>
      </c>
    </row>
    <row r="10" spans="1:24" ht="15" thickBot="1" x14ac:dyDescent="0.35">
      <c r="A10" s="3" t="s">
        <v>22</v>
      </c>
      <c r="B10" s="4" t="s">
        <v>48</v>
      </c>
      <c r="C10" s="6" t="s">
        <v>61</v>
      </c>
      <c r="D10" s="2">
        <v>3.85</v>
      </c>
      <c r="E10" s="2">
        <v>4.1500000000000004</v>
      </c>
      <c r="F10" s="2">
        <v>1.7</v>
      </c>
      <c r="G10" s="2">
        <v>1.4</v>
      </c>
      <c r="H10" s="2">
        <v>0.6</v>
      </c>
      <c r="I10" s="2">
        <v>1.65</v>
      </c>
      <c r="J10" s="2">
        <v>0.15</v>
      </c>
      <c r="K10" s="2">
        <v>1</v>
      </c>
      <c r="L10" s="2">
        <v>16</v>
      </c>
      <c r="M10" s="2">
        <v>1</v>
      </c>
      <c r="N10" s="2">
        <v>0</v>
      </c>
      <c r="O10" s="2">
        <v>1.56</v>
      </c>
      <c r="P10" s="2">
        <f t="shared" si="0"/>
        <v>2.2000000000000002</v>
      </c>
      <c r="Q10">
        <f t="shared" si="5"/>
        <v>3.2</v>
      </c>
      <c r="R10">
        <f t="shared" si="2"/>
        <v>1</v>
      </c>
      <c r="S10">
        <f t="shared" si="3"/>
        <v>35.977499999999999</v>
      </c>
      <c r="T10">
        <v>2</v>
      </c>
      <c r="U10">
        <f t="shared" si="4"/>
        <v>71.954999999999998</v>
      </c>
      <c r="V10" s="8">
        <v>71.959999999999994</v>
      </c>
    </row>
    <row r="11" spans="1:24" ht="15" thickBot="1" x14ac:dyDescent="0.35">
      <c r="A11" s="3" t="s">
        <v>23</v>
      </c>
      <c r="B11" s="4" t="s">
        <v>48</v>
      </c>
      <c r="C11" s="6" t="s">
        <v>62</v>
      </c>
      <c r="D11" s="2">
        <v>4.25</v>
      </c>
      <c r="E11" s="2">
        <v>4.55</v>
      </c>
      <c r="F11" s="2">
        <v>1.7</v>
      </c>
      <c r="G11" s="2">
        <v>1.4</v>
      </c>
      <c r="H11" s="2">
        <v>0.6</v>
      </c>
      <c r="I11" s="2">
        <v>3.85</v>
      </c>
      <c r="J11" s="2">
        <v>0.15</v>
      </c>
      <c r="K11" s="2">
        <v>1</v>
      </c>
      <c r="L11" s="2">
        <v>16</v>
      </c>
      <c r="M11" s="2">
        <v>1</v>
      </c>
      <c r="N11" s="2">
        <v>0</v>
      </c>
      <c r="O11" s="2">
        <v>0</v>
      </c>
      <c r="P11" s="2">
        <f t="shared" si="0"/>
        <v>4.3999999999999995</v>
      </c>
      <c r="Q11">
        <f t="shared" si="5"/>
        <v>5.3999999999999995</v>
      </c>
      <c r="R11">
        <f t="shared" si="2"/>
        <v>3.1999999999999993</v>
      </c>
      <c r="S11">
        <f t="shared" si="3"/>
        <v>130.99999999999997</v>
      </c>
      <c r="T11">
        <v>0</v>
      </c>
      <c r="U11">
        <f t="shared" si="4"/>
        <v>0</v>
      </c>
      <c r="V11" s="8">
        <v>0</v>
      </c>
    </row>
    <row r="12" spans="1:24" ht="15" thickBot="1" x14ac:dyDescent="0.35">
      <c r="A12" s="3" t="s">
        <v>24</v>
      </c>
      <c r="B12" s="4" t="s">
        <v>48</v>
      </c>
      <c r="C12" s="6" t="s">
        <v>63</v>
      </c>
      <c r="D12" s="2">
        <v>1.5</v>
      </c>
      <c r="E12" s="2">
        <v>1.5</v>
      </c>
      <c r="F12" s="2">
        <v>0.9</v>
      </c>
      <c r="G12" s="2">
        <v>0.9</v>
      </c>
      <c r="H12" s="2">
        <v>0.5</v>
      </c>
      <c r="I12" s="2">
        <v>1.1499999999999999</v>
      </c>
      <c r="J12" s="2">
        <v>0.15</v>
      </c>
      <c r="K12" s="2">
        <v>1</v>
      </c>
      <c r="L12" s="2">
        <v>6</v>
      </c>
      <c r="M12" s="2">
        <v>1</v>
      </c>
      <c r="N12" s="2">
        <v>0</v>
      </c>
      <c r="O12" s="2">
        <v>0.45929999999999999</v>
      </c>
      <c r="P12" s="2">
        <f t="shared" si="0"/>
        <v>1.6</v>
      </c>
      <c r="Q12">
        <f t="shared" si="5"/>
        <v>2.6</v>
      </c>
      <c r="R12">
        <f t="shared" si="2"/>
        <v>0.39999999999999991</v>
      </c>
      <c r="S12">
        <f t="shared" si="3"/>
        <v>4.8999999999999986</v>
      </c>
      <c r="T12">
        <v>6</v>
      </c>
      <c r="U12">
        <f t="shared" si="4"/>
        <v>29.399999999999991</v>
      </c>
    </row>
    <row r="13" spans="1:24" ht="15" thickBot="1" x14ac:dyDescent="0.35">
      <c r="A13" s="3" t="s">
        <v>25</v>
      </c>
      <c r="B13" s="4" t="s">
        <v>47</v>
      </c>
      <c r="C13" s="6" t="s">
        <v>50</v>
      </c>
      <c r="D13" s="2">
        <v>4</v>
      </c>
      <c r="E13" s="2">
        <v>4.3499999999999996</v>
      </c>
      <c r="F13" s="2">
        <v>1.9</v>
      </c>
      <c r="G13" s="2">
        <v>1.55</v>
      </c>
      <c r="H13" s="2">
        <v>0.6</v>
      </c>
      <c r="I13" s="2">
        <v>1.65</v>
      </c>
      <c r="J13" s="2">
        <v>0.15</v>
      </c>
      <c r="K13" s="2">
        <v>1</v>
      </c>
      <c r="L13" s="2">
        <v>16</v>
      </c>
      <c r="M13" s="2">
        <v>1</v>
      </c>
      <c r="N13" s="2">
        <v>0</v>
      </c>
      <c r="O13" s="2">
        <v>1.7529999999999999</v>
      </c>
      <c r="P13" s="2">
        <f t="shared" si="0"/>
        <v>2.2000000000000002</v>
      </c>
      <c r="Q13">
        <f t="shared" si="5"/>
        <v>3.2</v>
      </c>
      <c r="R13">
        <f>Q13-2.4</f>
        <v>0.80000000000000027</v>
      </c>
      <c r="S13">
        <f t="shared" si="3"/>
        <v>30.480000000000004</v>
      </c>
      <c r="T13">
        <v>0</v>
      </c>
      <c r="U13">
        <f t="shared" si="4"/>
        <v>0</v>
      </c>
      <c r="V13" s="10"/>
      <c r="W13" s="9"/>
      <c r="X13" s="9"/>
    </row>
    <row r="14" spans="1:24" ht="15" thickBot="1" x14ac:dyDescent="0.35">
      <c r="A14" s="3" t="s">
        <v>26</v>
      </c>
      <c r="B14" s="4" t="s">
        <v>47</v>
      </c>
      <c r="C14" s="6" t="s">
        <v>49</v>
      </c>
      <c r="D14" s="2">
        <v>4.5</v>
      </c>
      <c r="E14" s="2">
        <v>6</v>
      </c>
      <c r="F14" s="2">
        <v>1.9</v>
      </c>
      <c r="G14" s="2">
        <v>1.55</v>
      </c>
      <c r="H14" s="2">
        <v>0.6</v>
      </c>
      <c r="I14" s="2">
        <v>2.1</v>
      </c>
      <c r="J14" s="2">
        <v>0.15</v>
      </c>
      <c r="K14" s="2">
        <v>1</v>
      </c>
      <c r="L14" s="2">
        <v>4</v>
      </c>
      <c r="M14" s="2">
        <v>4</v>
      </c>
      <c r="N14" s="2">
        <v>0</v>
      </c>
      <c r="O14" s="2">
        <v>2.3119999999999998</v>
      </c>
      <c r="P14" s="2">
        <f t="shared" si="0"/>
        <v>2.6500000000000004</v>
      </c>
      <c r="Q14">
        <f t="shared" si="5"/>
        <v>3.6500000000000004</v>
      </c>
      <c r="R14">
        <f t="shared" ref="R14:R23" si="6">Q14-2.4</f>
        <v>1.2500000000000004</v>
      </c>
      <c r="S14">
        <f t="shared" si="3"/>
        <v>65.000000000000028</v>
      </c>
      <c r="T14">
        <v>8</v>
      </c>
      <c r="U14">
        <f t="shared" si="4"/>
        <v>520.00000000000023</v>
      </c>
    </row>
    <row r="15" spans="1:24" ht="15" thickBot="1" x14ac:dyDescent="0.35">
      <c r="A15" s="3" t="s">
        <v>27</v>
      </c>
      <c r="B15" s="4" t="s">
        <v>47</v>
      </c>
      <c r="C15" s="6" t="s">
        <v>51</v>
      </c>
      <c r="D15" s="2">
        <v>4</v>
      </c>
      <c r="E15" s="2">
        <v>4.3499999999999996</v>
      </c>
      <c r="F15" s="2">
        <v>1.9</v>
      </c>
      <c r="G15" s="2">
        <v>1.55</v>
      </c>
      <c r="H15" s="2">
        <v>0.6</v>
      </c>
      <c r="I15" s="2">
        <v>2.9</v>
      </c>
      <c r="J15" s="2">
        <v>0.15</v>
      </c>
      <c r="K15" s="2">
        <v>1</v>
      </c>
      <c r="L15" s="2">
        <v>16</v>
      </c>
      <c r="M15" s="2">
        <v>1</v>
      </c>
      <c r="N15" s="2">
        <v>0</v>
      </c>
      <c r="O15" s="2">
        <v>0</v>
      </c>
      <c r="P15" s="2">
        <f t="shared" si="0"/>
        <v>3.45</v>
      </c>
      <c r="Q15">
        <f t="shared" si="5"/>
        <v>4.45</v>
      </c>
      <c r="R15">
        <f t="shared" si="6"/>
        <v>2.0500000000000003</v>
      </c>
      <c r="S15">
        <f t="shared" si="3"/>
        <v>78.105000000000004</v>
      </c>
      <c r="T15">
        <v>0</v>
      </c>
      <c r="U15">
        <f t="shared" si="4"/>
        <v>0</v>
      </c>
    </row>
    <row r="16" spans="1:24" ht="15" thickBot="1" x14ac:dyDescent="0.35">
      <c r="A16" s="3" t="s">
        <v>28</v>
      </c>
      <c r="B16" s="4" t="s">
        <v>47</v>
      </c>
      <c r="C16" s="6" t="s">
        <v>52</v>
      </c>
      <c r="D16" s="2">
        <v>2</v>
      </c>
      <c r="E16" s="2">
        <v>2</v>
      </c>
      <c r="F16" s="2">
        <v>1</v>
      </c>
      <c r="G16" s="2">
        <v>1</v>
      </c>
      <c r="H16" s="2">
        <v>0.5</v>
      </c>
      <c r="I16" s="2">
        <v>1.2</v>
      </c>
      <c r="J16" s="2">
        <v>0.15</v>
      </c>
      <c r="K16" s="2">
        <v>1</v>
      </c>
      <c r="L16" s="2">
        <v>12</v>
      </c>
      <c r="M16" s="2">
        <v>1</v>
      </c>
      <c r="N16" s="2">
        <v>0</v>
      </c>
      <c r="O16" s="2">
        <f>0.754*2/1.8</f>
        <v>0.83777777777777773</v>
      </c>
      <c r="P16" s="2">
        <f t="shared" si="0"/>
        <v>1.6500000000000001</v>
      </c>
      <c r="Q16">
        <f t="shared" si="5"/>
        <v>2.6500000000000004</v>
      </c>
      <c r="R16">
        <f t="shared" si="6"/>
        <v>0.25000000000000044</v>
      </c>
      <c r="S16">
        <f t="shared" si="3"/>
        <v>4.0000000000000071</v>
      </c>
      <c r="T16">
        <v>12</v>
      </c>
      <c r="U16">
        <f t="shared" si="4"/>
        <v>48.000000000000085</v>
      </c>
    </row>
    <row r="17" spans="1:23" ht="15" thickBot="1" x14ac:dyDescent="0.35">
      <c r="A17" s="3" t="s">
        <v>29</v>
      </c>
      <c r="B17" s="4" t="s">
        <v>47</v>
      </c>
      <c r="C17" s="6" t="s">
        <v>53</v>
      </c>
      <c r="D17" s="2">
        <v>2.4</v>
      </c>
      <c r="E17" s="2">
        <v>6.4</v>
      </c>
      <c r="F17" s="2">
        <v>0.8</v>
      </c>
      <c r="G17" s="2">
        <v>0.8</v>
      </c>
      <c r="H17" s="2">
        <v>0.4</v>
      </c>
      <c r="I17" s="2">
        <v>1.3</v>
      </c>
      <c r="J17" s="2">
        <v>0.15</v>
      </c>
      <c r="K17" s="2">
        <v>0.8</v>
      </c>
      <c r="L17" s="2">
        <v>4</v>
      </c>
      <c r="M17" s="2">
        <v>2</v>
      </c>
      <c r="N17" s="2">
        <v>0</v>
      </c>
      <c r="O17" s="2">
        <v>0.17280000000000001</v>
      </c>
      <c r="P17" s="2">
        <f t="shared" si="0"/>
        <v>1.6500000000000004</v>
      </c>
      <c r="Q17">
        <f t="shared" si="5"/>
        <v>2.4500000000000002</v>
      </c>
      <c r="R17">
        <f t="shared" si="6"/>
        <v>5.0000000000000266E-2</v>
      </c>
      <c r="S17">
        <f t="shared" si="3"/>
        <v>1.8480000000000103</v>
      </c>
      <c r="T17">
        <v>2</v>
      </c>
      <c r="U17">
        <f t="shared" si="4"/>
        <v>3.6960000000000206</v>
      </c>
    </row>
    <row r="18" spans="1:23" ht="15" thickBot="1" x14ac:dyDescent="0.35">
      <c r="A18" s="3" t="s">
        <v>30</v>
      </c>
      <c r="B18" s="4" t="s">
        <v>47</v>
      </c>
      <c r="C18" s="6" t="s">
        <v>54</v>
      </c>
      <c r="D18" s="2">
        <v>3.27</v>
      </c>
      <c r="E18" s="2">
        <v>1.4</v>
      </c>
      <c r="F18" s="2">
        <v>0.7</v>
      </c>
      <c r="G18" s="2">
        <v>0.7</v>
      </c>
      <c r="H18" s="2">
        <v>0.5</v>
      </c>
      <c r="I18" s="2">
        <v>1.1499999999999999</v>
      </c>
      <c r="J18" s="2">
        <v>0.15</v>
      </c>
      <c r="K18" s="2">
        <v>0.8</v>
      </c>
      <c r="L18" s="2">
        <v>4</v>
      </c>
      <c r="M18" s="2">
        <v>2</v>
      </c>
      <c r="N18" s="2">
        <v>0</v>
      </c>
      <c r="O18" s="2">
        <v>0.33426</v>
      </c>
      <c r="P18" s="2">
        <f t="shared" si="0"/>
        <v>1.6</v>
      </c>
      <c r="Q18">
        <f t="shared" si="5"/>
        <v>2.4000000000000004</v>
      </c>
      <c r="R18">
        <f t="shared" si="6"/>
        <v>0</v>
      </c>
      <c r="S18">
        <f t="shared" si="3"/>
        <v>0</v>
      </c>
      <c r="T18">
        <v>4</v>
      </c>
      <c r="U18">
        <f t="shared" si="4"/>
        <v>0</v>
      </c>
    </row>
    <row r="19" spans="1:23" ht="15" thickBot="1" x14ac:dyDescent="0.35">
      <c r="A19" s="3" t="s">
        <v>31</v>
      </c>
      <c r="B19" s="4" t="s">
        <v>47</v>
      </c>
      <c r="C19" s="6" t="s">
        <v>55</v>
      </c>
      <c r="D19" s="2">
        <v>1.2</v>
      </c>
      <c r="E19" s="2">
        <v>1.2</v>
      </c>
      <c r="F19" s="2">
        <v>0.7</v>
      </c>
      <c r="G19" s="2">
        <v>0.7</v>
      </c>
      <c r="H19" s="2">
        <v>0.4</v>
      </c>
      <c r="I19" s="2">
        <v>1.3</v>
      </c>
      <c r="J19" s="2">
        <v>0.15</v>
      </c>
      <c r="K19" s="2">
        <v>0.8</v>
      </c>
      <c r="L19" s="2">
        <v>4</v>
      </c>
      <c r="M19" s="2">
        <v>1</v>
      </c>
      <c r="N19" s="2">
        <v>0</v>
      </c>
      <c r="O19" s="2">
        <v>0.21</v>
      </c>
      <c r="P19" s="2">
        <f t="shared" si="0"/>
        <v>1.6500000000000004</v>
      </c>
      <c r="Q19">
        <f t="shared" si="5"/>
        <v>2.4500000000000002</v>
      </c>
      <c r="R19">
        <f t="shared" si="6"/>
        <v>5.0000000000000266E-2</v>
      </c>
      <c r="S19">
        <f t="shared" si="3"/>
        <v>0.51200000000000279</v>
      </c>
      <c r="T19">
        <v>6</v>
      </c>
      <c r="U19">
        <f t="shared" si="4"/>
        <v>3.0720000000000169</v>
      </c>
    </row>
    <row r="20" spans="1:23" ht="15" thickBot="1" x14ac:dyDescent="0.35">
      <c r="A20" s="3" t="s">
        <v>32</v>
      </c>
      <c r="B20" s="4" t="s">
        <v>47</v>
      </c>
      <c r="C20" s="6" t="s">
        <v>56</v>
      </c>
      <c r="D20" s="2">
        <v>1.2</v>
      </c>
      <c r="E20" s="2">
        <v>1.2</v>
      </c>
      <c r="F20" s="2">
        <v>0.7</v>
      </c>
      <c r="G20" s="2">
        <v>0.7</v>
      </c>
      <c r="H20" s="2">
        <v>0.4</v>
      </c>
      <c r="I20" s="2">
        <v>1.3</v>
      </c>
      <c r="J20" s="2">
        <v>0.15</v>
      </c>
      <c r="K20" s="2">
        <v>1</v>
      </c>
      <c r="L20" s="2">
        <v>4</v>
      </c>
      <c r="M20" s="2">
        <v>1</v>
      </c>
      <c r="N20" s="2">
        <v>0</v>
      </c>
      <c r="O20" s="2">
        <v>0.11826</v>
      </c>
      <c r="P20" s="2">
        <f t="shared" si="0"/>
        <v>1.6500000000000004</v>
      </c>
      <c r="Q20">
        <f t="shared" si="5"/>
        <v>2.6500000000000004</v>
      </c>
      <c r="R20">
        <f t="shared" si="6"/>
        <v>0.25000000000000044</v>
      </c>
      <c r="S20">
        <f t="shared" si="3"/>
        <v>2.5600000000000049</v>
      </c>
      <c r="T20">
        <v>6</v>
      </c>
      <c r="U20">
        <f t="shared" si="4"/>
        <v>15.36000000000003</v>
      </c>
      <c r="W20">
        <f>V20*V19</f>
        <v>0</v>
      </c>
    </row>
    <row r="21" spans="1:23" ht="15" thickBot="1" x14ac:dyDescent="0.35">
      <c r="A21" s="3" t="s">
        <v>33</v>
      </c>
      <c r="B21" s="4" t="s">
        <v>47</v>
      </c>
      <c r="C21" s="6" t="s">
        <v>57</v>
      </c>
      <c r="D21" s="2">
        <v>1.2</v>
      </c>
      <c r="E21" s="2">
        <v>1.2</v>
      </c>
      <c r="F21" s="2">
        <v>0.8</v>
      </c>
      <c r="G21" s="2">
        <v>0.8</v>
      </c>
      <c r="H21" s="2">
        <v>0.4</v>
      </c>
      <c r="I21" s="2">
        <v>1.3</v>
      </c>
      <c r="J21" s="2">
        <v>0.15</v>
      </c>
      <c r="K21" s="2">
        <v>0.8</v>
      </c>
      <c r="L21" s="2">
        <v>4</v>
      </c>
      <c r="M21" s="2">
        <v>1</v>
      </c>
      <c r="N21" s="2">
        <v>0</v>
      </c>
      <c r="O21" s="2">
        <v>9.9260000000000001E-2</v>
      </c>
      <c r="P21" s="2">
        <f t="shared" si="0"/>
        <v>1.6500000000000004</v>
      </c>
      <c r="Q21">
        <f t="shared" si="5"/>
        <v>2.4500000000000002</v>
      </c>
      <c r="R21">
        <f t="shared" si="6"/>
        <v>5.0000000000000266E-2</v>
      </c>
      <c r="S21">
        <f t="shared" si="3"/>
        <v>0.51200000000000279</v>
      </c>
      <c r="T21">
        <v>12</v>
      </c>
      <c r="U21">
        <f t="shared" si="4"/>
        <v>6.1440000000000339</v>
      </c>
    </row>
    <row r="22" spans="1:23" ht="15" thickBot="1" x14ac:dyDescent="0.35">
      <c r="A22" s="3" t="s">
        <v>34</v>
      </c>
      <c r="B22" s="4" t="s">
        <v>47</v>
      </c>
      <c r="C22" s="6" t="s">
        <v>58</v>
      </c>
      <c r="D22" s="2">
        <v>1.2</v>
      </c>
      <c r="E22" s="2">
        <v>1.2</v>
      </c>
      <c r="F22" s="2">
        <v>0.7</v>
      </c>
      <c r="G22" s="2">
        <v>0.7</v>
      </c>
      <c r="H22" s="2">
        <v>0.4</v>
      </c>
      <c r="I22" s="2">
        <v>1.3</v>
      </c>
      <c r="J22" s="2">
        <v>0.15</v>
      </c>
      <c r="K22" s="2">
        <v>0.8</v>
      </c>
      <c r="L22" s="2">
        <v>4</v>
      </c>
      <c r="M22" s="2">
        <v>1</v>
      </c>
      <c r="N22" s="2">
        <v>0</v>
      </c>
      <c r="O22" s="2">
        <v>9.9260000000000001E-2</v>
      </c>
      <c r="P22" s="2">
        <f t="shared" si="0"/>
        <v>1.6500000000000004</v>
      </c>
      <c r="Q22">
        <f t="shared" si="5"/>
        <v>2.4500000000000002</v>
      </c>
      <c r="R22">
        <f t="shared" si="6"/>
        <v>5.0000000000000266E-2</v>
      </c>
      <c r="S22">
        <f t="shared" si="3"/>
        <v>0.51200000000000279</v>
      </c>
      <c r="T22">
        <v>0</v>
      </c>
      <c r="U22">
        <f t="shared" si="4"/>
        <v>0</v>
      </c>
    </row>
    <row r="23" spans="1:23" ht="15" thickBot="1" x14ac:dyDescent="0.35">
      <c r="A23" s="3" t="s">
        <v>35</v>
      </c>
      <c r="B23" s="4" t="s">
        <v>47</v>
      </c>
      <c r="C23" s="6" t="s">
        <v>59</v>
      </c>
      <c r="D23" s="2">
        <v>1.3</v>
      </c>
      <c r="E23" s="2">
        <v>1.3</v>
      </c>
      <c r="F23" s="2">
        <v>0.8</v>
      </c>
      <c r="G23" s="2">
        <v>0.8</v>
      </c>
      <c r="H23" s="2">
        <v>0.5</v>
      </c>
      <c r="I23" s="2">
        <v>1.2</v>
      </c>
      <c r="J23" s="2">
        <v>0.15</v>
      </c>
      <c r="K23" s="2">
        <v>0.8</v>
      </c>
      <c r="L23" s="2">
        <v>4</v>
      </c>
      <c r="M23" s="2">
        <v>1</v>
      </c>
      <c r="N23" s="2">
        <v>0</v>
      </c>
      <c r="O23" s="2">
        <v>0.99260000000000004</v>
      </c>
      <c r="P23" s="2">
        <f t="shared" si="0"/>
        <v>1.6500000000000001</v>
      </c>
      <c r="Q23">
        <f t="shared" si="5"/>
        <v>2.4500000000000002</v>
      </c>
      <c r="R23">
        <f t="shared" si="6"/>
        <v>5.0000000000000266E-2</v>
      </c>
      <c r="S23">
        <f t="shared" si="3"/>
        <v>0.54450000000000287</v>
      </c>
      <c r="T23">
        <v>10</v>
      </c>
      <c r="U23">
        <f t="shared" si="4"/>
        <v>5.4450000000000287</v>
      </c>
    </row>
    <row r="24" spans="1:23" ht="15" thickBot="1" x14ac:dyDescent="0.35">
      <c r="A24" s="3" t="s">
        <v>36</v>
      </c>
      <c r="B24" s="4" t="s">
        <v>66</v>
      </c>
      <c r="C24" s="6" t="s">
        <v>64</v>
      </c>
      <c r="D24" s="2">
        <v>10</v>
      </c>
      <c r="E24" s="2">
        <v>5</v>
      </c>
      <c r="F24" s="2">
        <v>3.4</v>
      </c>
      <c r="G24" s="2">
        <v>1.6</v>
      </c>
      <c r="H24" s="2">
        <v>1</v>
      </c>
      <c r="I24" s="2">
        <v>1.65</v>
      </c>
      <c r="J24" s="2">
        <v>0.15</v>
      </c>
      <c r="K24" s="2">
        <v>0.8</v>
      </c>
      <c r="L24" s="2">
        <v>12</v>
      </c>
      <c r="M24" s="2">
        <v>2</v>
      </c>
      <c r="N24" s="2">
        <v>0</v>
      </c>
      <c r="O24" s="2">
        <v>5.6833</v>
      </c>
      <c r="P24" s="2">
        <f t="shared" si="0"/>
        <v>2.6</v>
      </c>
      <c r="Q24">
        <f t="shared" si="5"/>
        <v>3.4000000000000004</v>
      </c>
      <c r="R24">
        <f t="shared" si="2"/>
        <v>1.2000000000000002</v>
      </c>
      <c r="S24">
        <f t="shared" si="3"/>
        <v>100.80000000000001</v>
      </c>
    </row>
    <row r="25" spans="1:23" ht="15" thickBot="1" x14ac:dyDescent="0.35">
      <c r="A25" s="3" t="s">
        <v>37</v>
      </c>
      <c r="B25" s="4" t="s">
        <v>66</v>
      </c>
      <c r="C25" s="6" t="s">
        <v>65</v>
      </c>
      <c r="D25" s="2">
        <v>8.8000000000000007</v>
      </c>
      <c r="E25" s="2">
        <v>7.5</v>
      </c>
      <c r="F25" s="2">
        <v>3.4</v>
      </c>
      <c r="G25" s="2">
        <v>1.6</v>
      </c>
      <c r="H25" s="2">
        <v>0.8</v>
      </c>
      <c r="I25" s="2">
        <v>1.85</v>
      </c>
      <c r="J25" s="2">
        <v>0.15</v>
      </c>
      <c r="K25" s="2">
        <v>0.8</v>
      </c>
      <c r="L25" s="2">
        <v>12</v>
      </c>
      <c r="M25" s="2">
        <v>2</v>
      </c>
      <c r="N25" s="2">
        <v>0</v>
      </c>
      <c r="O25" s="2">
        <v>0</v>
      </c>
      <c r="P25" s="2">
        <f t="shared" si="0"/>
        <v>2.6</v>
      </c>
      <c r="Q25">
        <f t="shared" si="5"/>
        <v>3.4000000000000004</v>
      </c>
      <c r="R25">
        <f t="shared" si="2"/>
        <v>1.2000000000000002</v>
      </c>
      <c r="S25">
        <f t="shared" si="3"/>
        <v>123.12000000000003</v>
      </c>
    </row>
    <row r="26" spans="1:23" ht="15" thickBot="1" x14ac:dyDescent="0.35">
      <c r="A26" s="3" t="s">
        <v>38</v>
      </c>
      <c r="B26" s="4" t="s">
        <v>66</v>
      </c>
      <c r="C26" s="6" t="s">
        <v>52</v>
      </c>
      <c r="D26" s="2">
        <v>6</v>
      </c>
      <c r="E26" s="2">
        <v>4</v>
      </c>
      <c r="F26" s="2">
        <v>3.2</v>
      </c>
      <c r="G26" s="2">
        <v>0.8</v>
      </c>
      <c r="H26" s="2">
        <v>0.6</v>
      </c>
      <c r="I26" s="2">
        <v>1.65</v>
      </c>
      <c r="J26" s="2">
        <v>0.15</v>
      </c>
      <c r="K26" s="2">
        <v>0.8</v>
      </c>
      <c r="L26" s="2">
        <v>12</v>
      </c>
      <c r="M26" s="2">
        <v>2</v>
      </c>
      <c r="N26" s="2">
        <v>0</v>
      </c>
      <c r="O26" s="2">
        <v>3.4165999999999999</v>
      </c>
      <c r="P26" s="2">
        <f t="shared" si="0"/>
        <v>2.2000000000000002</v>
      </c>
      <c r="Q26">
        <f t="shared" si="5"/>
        <v>3</v>
      </c>
      <c r="R26">
        <f t="shared" si="2"/>
        <v>0.79999999999999982</v>
      </c>
      <c r="S26">
        <f t="shared" si="3"/>
        <v>38.399999999999991</v>
      </c>
    </row>
    <row r="27" spans="1:23" ht="15" thickBot="1" x14ac:dyDescent="0.35">
      <c r="A27" s="3" t="s">
        <v>39</v>
      </c>
      <c r="B27" s="4" t="s">
        <v>66</v>
      </c>
      <c r="C27" s="6" t="s">
        <v>53</v>
      </c>
      <c r="D27" s="2">
        <v>2.2000000000000002</v>
      </c>
      <c r="E27" s="2">
        <v>2.2000000000000002</v>
      </c>
      <c r="F27" s="2">
        <v>1</v>
      </c>
      <c r="G27" s="2">
        <v>1</v>
      </c>
      <c r="H27" s="2">
        <v>0.5</v>
      </c>
      <c r="I27" s="2">
        <v>1.1499999999999999</v>
      </c>
      <c r="J27" s="2">
        <v>0.15</v>
      </c>
      <c r="K27" s="2">
        <v>0.8</v>
      </c>
      <c r="L27" s="2">
        <v>8</v>
      </c>
      <c r="M27" s="2">
        <v>1</v>
      </c>
      <c r="N27" s="2">
        <v>0</v>
      </c>
      <c r="O27" s="2">
        <v>0.12659999999999999</v>
      </c>
      <c r="P27" s="2">
        <f t="shared" si="0"/>
        <v>1.6</v>
      </c>
      <c r="Q27">
        <f t="shared" si="5"/>
        <v>2.4000000000000004</v>
      </c>
      <c r="R27">
        <f t="shared" si="2"/>
        <v>0.20000000000000018</v>
      </c>
      <c r="S27">
        <f t="shared" si="3"/>
        <v>3.5280000000000031</v>
      </c>
    </row>
    <row r="28" spans="1:23" ht="15" thickBot="1" x14ac:dyDescent="0.35">
      <c r="A28" s="3" t="s">
        <v>40</v>
      </c>
      <c r="B28" s="4" t="s">
        <v>66</v>
      </c>
      <c r="C28" s="6" t="s">
        <v>54</v>
      </c>
      <c r="D28" s="2">
        <v>1.8</v>
      </c>
      <c r="E28" s="2">
        <v>1.8</v>
      </c>
      <c r="F28" s="2">
        <v>0.8</v>
      </c>
      <c r="G28" s="2">
        <v>0.8</v>
      </c>
      <c r="H28" s="2">
        <v>0.5</v>
      </c>
      <c r="I28" s="2">
        <v>1.1499999999999999</v>
      </c>
      <c r="J28" s="2">
        <v>0.15</v>
      </c>
      <c r="K28" s="2">
        <v>0.8</v>
      </c>
      <c r="L28" s="2">
        <v>4</v>
      </c>
      <c r="M28" s="2">
        <v>1</v>
      </c>
      <c r="N28" s="2">
        <v>0</v>
      </c>
      <c r="O28" s="2">
        <v>0.72430000000000005</v>
      </c>
      <c r="P28" s="2">
        <f t="shared" si="0"/>
        <v>1.6</v>
      </c>
      <c r="Q28">
        <f t="shared" si="5"/>
        <v>2.4000000000000004</v>
      </c>
      <c r="R28">
        <f t="shared" si="2"/>
        <v>0.20000000000000018</v>
      </c>
      <c r="S28">
        <f t="shared" si="3"/>
        <v>2.8880000000000026</v>
      </c>
    </row>
    <row r="29" spans="1:23" ht="15" thickBot="1" x14ac:dyDescent="0.35">
      <c r="A29" s="3" t="s">
        <v>41</v>
      </c>
      <c r="B29" s="4" t="s">
        <v>66</v>
      </c>
      <c r="C29" s="6" t="s">
        <v>55</v>
      </c>
      <c r="D29" s="2">
        <v>2</v>
      </c>
      <c r="E29" s="2">
        <v>2</v>
      </c>
      <c r="F29" s="2">
        <v>1</v>
      </c>
      <c r="G29" s="2">
        <v>1</v>
      </c>
      <c r="H29" s="2">
        <v>0.5</v>
      </c>
      <c r="I29" s="2">
        <v>1.1499999999999999</v>
      </c>
      <c r="J29" s="2">
        <v>0.15</v>
      </c>
      <c r="K29" s="2">
        <v>0.8</v>
      </c>
      <c r="L29" s="2">
        <v>4</v>
      </c>
      <c r="M29" s="2">
        <v>1</v>
      </c>
      <c r="N29" s="2">
        <v>0</v>
      </c>
      <c r="O29" s="2">
        <v>0.1943</v>
      </c>
      <c r="P29" s="2">
        <f t="shared" si="0"/>
        <v>1.6</v>
      </c>
      <c r="Q29">
        <f t="shared" si="5"/>
        <v>2.4000000000000004</v>
      </c>
      <c r="R29">
        <f t="shared" si="2"/>
        <v>0.20000000000000018</v>
      </c>
      <c r="S29">
        <f t="shared" si="3"/>
        <v>3.2000000000000028</v>
      </c>
    </row>
    <row r="30" spans="1:23" ht="15" thickBot="1" x14ac:dyDescent="0.35">
      <c r="A30" s="3" t="s">
        <v>42</v>
      </c>
      <c r="B30" s="4" t="s">
        <v>66</v>
      </c>
      <c r="C30" s="6" t="s">
        <v>56</v>
      </c>
      <c r="D30" s="2">
        <v>1.8</v>
      </c>
      <c r="E30" s="2">
        <v>1.8</v>
      </c>
      <c r="F30" s="2">
        <v>0.95</v>
      </c>
      <c r="G30" s="2">
        <v>0.95</v>
      </c>
      <c r="H30" s="2">
        <v>0.5</v>
      </c>
      <c r="I30" s="2">
        <v>1.1499999999999999</v>
      </c>
      <c r="J30" s="2">
        <v>0.15</v>
      </c>
      <c r="K30" s="2">
        <v>0.8</v>
      </c>
      <c r="L30" s="2">
        <v>4</v>
      </c>
      <c r="M30" s="2">
        <v>1</v>
      </c>
      <c r="N30" s="2">
        <v>0</v>
      </c>
      <c r="O30" s="2">
        <v>0.1643</v>
      </c>
      <c r="P30" s="2">
        <f t="shared" si="0"/>
        <v>1.6</v>
      </c>
      <c r="Q30">
        <f t="shared" si="5"/>
        <v>2.4000000000000004</v>
      </c>
      <c r="R30">
        <f t="shared" si="2"/>
        <v>0.20000000000000018</v>
      </c>
      <c r="S30">
        <f t="shared" si="3"/>
        <v>2.8880000000000026</v>
      </c>
    </row>
    <row r="31" spans="1:23" ht="15" thickBot="1" x14ac:dyDescent="0.35">
      <c r="A31" s="3" t="s">
        <v>43</v>
      </c>
      <c r="B31" s="4" t="s">
        <v>66</v>
      </c>
      <c r="C31" s="6" t="s">
        <v>58</v>
      </c>
      <c r="D31" s="2">
        <v>1.6</v>
      </c>
      <c r="E31" s="2">
        <v>1.6</v>
      </c>
      <c r="F31" s="2">
        <v>0.8</v>
      </c>
      <c r="G31" s="2">
        <v>0.8</v>
      </c>
      <c r="H31" s="2">
        <v>0.5</v>
      </c>
      <c r="I31" s="2">
        <v>1.1499999999999999</v>
      </c>
      <c r="J31" s="2">
        <v>0.15</v>
      </c>
      <c r="K31" s="2">
        <v>0.8</v>
      </c>
      <c r="L31" s="2">
        <v>4</v>
      </c>
      <c r="M31" s="2">
        <v>1</v>
      </c>
      <c r="N31" s="2">
        <v>0</v>
      </c>
      <c r="O31" s="2">
        <v>0.1643</v>
      </c>
      <c r="P31" s="2">
        <f t="shared" si="0"/>
        <v>1.6</v>
      </c>
      <c r="Q31">
        <f t="shared" si="5"/>
        <v>2.4000000000000004</v>
      </c>
      <c r="R31">
        <f t="shared" si="2"/>
        <v>0.20000000000000018</v>
      </c>
      <c r="S31">
        <f t="shared" si="3"/>
        <v>2.5920000000000023</v>
      </c>
    </row>
    <row r="32" spans="1:23" ht="15" thickBot="1" x14ac:dyDescent="0.35">
      <c r="A32" s="3" t="s">
        <v>44</v>
      </c>
      <c r="B32" s="4" t="s">
        <v>66</v>
      </c>
      <c r="C32" s="6" t="s">
        <v>59</v>
      </c>
      <c r="D32" s="2">
        <v>1.6</v>
      </c>
      <c r="E32" s="2">
        <v>1.6</v>
      </c>
      <c r="F32" s="2">
        <v>0.8</v>
      </c>
      <c r="G32" s="2">
        <v>0.8</v>
      </c>
      <c r="H32" s="2">
        <v>0.5</v>
      </c>
      <c r="I32" s="2">
        <v>1.1499999999999999</v>
      </c>
      <c r="J32" s="2">
        <v>0.15</v>
      </c>
      <c r="K32" s="2">
        <v>0.8</v>
      </c>
      <c r="L32" s="2">
        <v>4</v>
      </c>
      <c r="M32" s="2">
        <v>1</v>
      </c>
      <c r="N32" s="2">
        <v>0</v>
      </c>
      <c r="O32" s="2">
        <v>0.1643</v>
      </c>
      <c r="P32" s="2">
        <f t="shared" si="0"/>
        <v>1.6</v>
      </c>
      <c r="Q32">
        <f t="shared" si="5"/>
        <v>2.4000000000000004</v>
      </c>
      <c r="R32">
        <f t="shared" si="2"/>
        <v>0.20000000000000018</v>
      </c>
      <c r="S32">
        <f t="shared" si="3"/>
        <v>2.5920000000000023</v>
      </c>
    </row>
  </sheetData>
  <conditionalFormatting sqref="Q1:Q1048576">
    <cfRule type="cellIs" dxfId="2" priority="1" operator="equal">
      <formula>2.4</formula>
    </cfRule>
    <cfRule type="cellIs" dxfId="1" priority="2" operator="equal">
      <formula>2.2</formula>
    </cfRule>
    <cfRule type="cellIs" dxfId="0" priority="3" operator="equal">
      <formula>"min($Q$2:$Q$32"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dimensions_tubular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Cihat Sarı</dc:creator>
  <cp:lastModifiedBy>Cihat Sarı</cp:lastModifiedBy>
  <dcterms:created xsi:type="dcterms:W3CDTF">2021-06-30T21:41:53Z</dcterms:created>
  <dcterms:modified xsi:type="dcterms:W3CDTF">2021-07-14T14:22:36Z</dcterms:modified>
</cp:coreProperties>
</file>