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go\OneDrive\Рабочий стол\hec\"/>
    </mc:Choice>
  </mc:AlternateContent>
  <xr:revisionPtr revIDLastSave="0" documentId="13_ncr:1_{AA8166BC-BC17-41BB-AED1-509D25B9DA8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I4" i="1" s="1"/>
  <c r="G4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/>
  <c r="G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G42" i="1" l="1"/>
  <c r="G36" i="1"/>
  <c r="G34" i="1"/>
  <c r="G28" i="1"/>
  <c r="G26" i="1"/>
  <c r="G24" i="1"/>
  <c r="G21" i="1"/>
  <c r="G17" i="1"/>
  <c r="G15" i="1"/>
  <c r="G13" i="1"/>
  <c r="G11" i="1"/>
  <c r="G9" i="1"/>
  <c r="G7" i="1"/>
  <c r="F45" i="1"/>
  <c r="G38" i="1"/>
  <c r="G40" i="1"/>
  <c r="G32" i="1"/>
  <c r="G19" i="1"/>
</calcChain>
</file>

<file path=xl/sharedStrings.xml><?xml version="1.0" encoding="utf-8"?>
<sst xmlns="http://schemas.openxmlformats.org/spreadsheetml/2006/main" count="45" uniqueCount="38">
  <si>
    <t>Հակոբյան Գարեգին</t>
  </si>
  <si>
    <t>Պապիկյան Գագիկ</t>
  </si>
  <si>
    <t>Գալստյան Ֆռանց</t>
  </si>
  <si>
    <t>Սահակյան Ռաֆիկ</t>
  </si>
  <si>
    <t>Կարապետյան Ավետիկ</t>
  </si>
  <si>
    <t>Կարապետյան  Արշալույս</t>
  </si>
  <si>
    <t>Հակոբյան Գարեն</t>
  </si>
  <si>
    <t>Հակոբյան Կիմա</t>
  </si>
  <si>
    <t>Հակոբյան Ցոլակ</t>
  </si>
  <si>
    <t>Հակոբյան Սարգիս</t>
  </si>
  <si>
    <t>Վարդանյան Խաչիկ</t>
  </si>
  <si>
    <t>Էլոյան Սեդրակ</t>
  </si>
  <si>
    <t xml:space="preserve">                                     </t>
  </si>
  <si>
    <t>Հարությունյան Մանուկ</t>
  </si>
  <si>
    <t xml:space="preserve">                                                      </t>
  </si>
  <si>
    <t xml:space="preserve">                                        </t>
  </si>
  <si>
    <t xml:space="preserve">                                   </t>
  </si>
  <si>
    <t xml:space="preserve">                                 </t>
  </si>
  <si>
    <t xml:space="preserve">                                </t>
  </si>
  <si>
    <t xml:space="preserve">                                            </t>
  </si>
  <si>
    <t>Գալստյան Վարդուշ</t>
  </si>
  <si>
    <t>Գումար</t>
  </si>
  <si>
    <t>Gumar</t>
  </si>
  <si>
    <t>Հակոբյան Հովսեփ</t>
  </si>
  <si>
    <t>Աբրահամյան Ռոբերտ</t>
  </si>
  <si>
    <t>Հակոբյան Էդիկ</t>
  </si>
  <si>
    <t xml:space="preserve">                                      </t>
  </si>
  <si>
    <t xml:space="preserve">                                    </t>
  </si>
  <si>
    <t xml:space="preserve">                                             </t>
  </si>
  <si>
    <t xml:space="preserve">                               </t>
  </si>
  <si>
    <t>Կոդ</t>
  </si>
  <si>
    <t>Ազգանուն</t>
  </si>
  <si>
    <t>Անուն</t>
  </si>
  <si>
    <t>ԿՎ</t>
  </si>
  <si>
    <t>Հակոբյան  Էդիկ</t>
  </si>
  <si>
    <t>Ալեքսանյան Թամարա</t>
  </si>
  <si>
    <t>30.03.2021</t>
  </si>
  <si>
    <t>30.03.20212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</si>
</sst>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NumberFormat="1" applyFont="1" applyFill="1" applyBorder="1"/>
    <xf numFmtId="0" fontId="1" fillId="2" borderId="1" xfId="1" applyFont="1" applyFill="1" applyBorder="1"/>
    <xf numFmtId="0" fontId="1" fillId="3" borderId="1" xfId="1" applyFill="1"/>
    <xf numFmtId="0" fontId="1" fillId="3" borderId="1" xfId="1" applyNumberFormat="1" applyFill="1"/>
    <xf numFmtId="0" fontId="2" fillId="4" borderId="1" xfId="1" applyFont="1" applyFill="1"/>
    <xf numFmtId="14" fontId="2" fillId="4" borderId="1" xfId="1" applyNumberFormat="1" applyFont="1" applyFill="1"/>
    <xf numFmtId="0" fontId="3" fillId="5" borderId="1" xfId="0" applyNumberFormat="1" applyFont="1" applyFill="1" applyBorder="1"/>
    <xf numFmtId="0" fontId="1" fillId="3" borderId="1" xfId="1" applyFill="1" applyBorder="1"/>
    <xf numFmtId="0" fontId="4" fillId="3" borderId="0" xfId="0" applyFont="1" applyFill="1"/>
    <xf numFmtId="0" fontId="0" fillId="3" borderId="0" xfId="0" applyFill="1"/>
  </cellXfs>
  <cellStyles count="2">
    <cellStyle name="Вывод" xfId="1" builtinId="21"/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rgb="FFC6EFCE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outline="0">
        <right style="thin">
          <color rgb="FF3F3F3F"/>
        </right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colors>
    <mruColors>
      <color rgb="FF9B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G45" totalsRowCount="1" headerRowDxfId="15" dataDxfId="14" headerRowCellStyle="Вывод" dataCellStyle="Вывод" totalsRowCellStyle="Вывод">
  <autoFilter ref="A1:G44" xr:uid="{00000000-0009-0000-0100-000002000000}"/>
  <tableColumns count="7">
    <tableColumn id="1" xr3:uid="{00000000-0010-0000-0000-000001000000}" name="Կոդ" dataDxfId="13" totalsRowDxfId="6" dataCellStyle="Вывод"/>
    <tableColumn id="2" xr3:uid="{00000000-0010-0000-0000-000002000000}" name="Ազգանուն" dataDxfId="12" totalsRowDxfId="5" dataCellStyle="Вывод"/>
    <tableColumn id="3" xr3:uid="{00000000-0010-0000-0000-000003000000}" name="Անուն" dataDxfId="11" totalsRowDxfId="4" dataCellStyle="Вывод"/>
    <tableColumn id="4" xr3:uid="{00000000-0010-0000-0000-000004000000}" name="30.03.2021" dataDxfId="10" totalsRowDxfId="3" dataCellStyle="Вывод"/>
    <tableColumn id="5" xr3:uid="{00000000-0010-0000-0000-000005000000}" name="30.03.20212" dataDxfId="9" totalsRowDxfId="2" dataCellStyle="Вывод"/>
    <tableColumn id="6" xr3:uid="{00000000-0010-0000-0000-000006000000}" name="ԿՎ" totalsRowFunction="custom" dataDxfId="8" totalsRowDxfId="1" dataCellStyle="Вывод">
      <calculatedColumnFormula>Таблица2[[#This Row],[30.03.20212]]-Таблица2[[#This Row],[30.03.2021]]</calculatedColumnFormula>
      <totalsRowFormula>SUM(F2:F44)-F44</totalsRowFormula>
    </tableColumn>
    <tableColumn id="7" xr3:uid="{00000000-0010-0000-0000-000007000000}" name="Գումար" dataDxfId="7" totalsRowDxfId="0" dataCellStyle="Вывод">
      <calculatedColumnFormula>I2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7" zoomScaleNormal="100" workbookViewId="0">
      <selection activeCell="D44" sqref="D44"/>
    </sheetView>
  </sheetViews>
  <sheetFormatPr defaultRowHeight="15" x14ac:dyDescent="0.25"/>
  <cols>
    <col min="1" max="1" width="11" customWidth="1"/>
    <col min="2" max="2" width="11.5703125" customWidth="1"/>
    <col min="3" max="3" width="13.28515625" customWidth="1"/>
    <col min="4" max="4" width="11.85546875" customWidth="1"/>
    <col min="5" max="5" width="11.42578125" customWidth="1"/>
    <col min="6" max="6" width="11.140625" customWidth="1"/>
    <col min="7" max="7" width="10" customWidth="1"/>
    <col min="8" max="8" width="11.85546875" customWidth="1"/>
    <col min="9" max="9" width="10.7109375" customWidth="1"/>
  </cols>
  <sheetData>
    <row r="1" spans="1:9" x14ac:dyDescent="0.25">
      <c r="A1" s="5" t="s">
        <v>30</v>
      </c>
      <c r="B1" s="5" t="s">
        <v>31</v>
      </c>
      <c r="C1" s="5" t="s">
        <v>32</v>
      </c>
      <c r="D1" s="6" t="s">
        <v>36</v>
      </c>
      <c r="E1" s="6" t="s">
        <v>37</v>
      </c>
      <c r="F1" s="5" t="s">
        <v>33</v>
      </c>
      <c r="G1" s="5" t="s">
        <v>21</v>
      </c>
      <c r="I1" s="2" t="s">
        <v>22</v>
      </c>
    </row>
    <row r="2" spans="1:9" x14ac:dyDescent="0.25">
      <c r="A2" s="10"/>
      <c r="B2" s="10"/>
      <c r="C2" s="10"/>
      <c r="D2" s="10"/>
      <c r="E2" s="9"/>
      <c r="F2" s="10"/>
      <c r="G2" s="10"/>
      <c r="H2" s="10"/>
      <c r="I2" s="10"/>
    </row>
    <row r="3" spans="1:9" x14ac:dyDescent="0.25">
      <c r="A3" s="10"/>
      <c r="B3" s="10"/>
      <c r="C3" s="10"/>
      <c r="D3" s="10"/>
      <c r="E3" s="9"/>
      <c r="F3" s="10"/>
      <c r="G3" s="10"/>
      <c r="H3" s="10"/>
      <c r="I3" s="10"/>
    </row>
    <row r="4" spans="1:9" x14ac:dyDescent="0.25">
      <c r="A4" s="3">
        <v>0.32920199999999999</v>
      </c>
      <c r="B4" s="3" t="s">
        <v>0</v>
      </c>
      <c r="C4" s="3"/>
      <c r="D4" s="8">
        <v>1025</v>
      </c>
      <c r="E4" s="8">
        <v>1025</v>
      </c>
      <c r="F4" s="4">
        <f>Таблица2[[#This Row],[30.03.20212]]-Таблица2[[#This Row],[30.03.2021]]</f>
        <v>0</v>
      </c>
      <c r="G4" s="4">
        <f>I4</f>
        <v>0</v>
      </c>
      <c r="I4" s="1">
        <f>Таблица2[[#This Row],[ԿՎ]]*50</f>
        <v>0</v>
      </c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3">
        <v>8400058</v>
      </c>
      <c r="B7" s="3" t="s">
        <v>13</v>
      </c>
      <c r="C7" s="3"/>
      <c r="D7" s="8">
        <v>3524</v>
      </c>
      <c r="E7" s="8">
        <v>3618</v>
      </c>
      <c r="F7" s="4">
        <f>Таблица2[[#This Row],[30.03.20212]]-Таблица2[[#This Row],[30.03.2021]]</f>
        <v>94</v>
      </c>
      <c r="G7" s="4">
        <f>I7+I8</f>
        <v>7060</v>
      </c>
      <c r="I7" s="1">
        <f>Таблица2[[#This Row],[ԿՎ]]*50</f>
        <v>4700</v>
      </c>
    </row>
    <row r="8" spans="1:9" x14ac:dyDescent="0.25">
      <c r="A8" s="3"/>
      <c r="B8" s="3" t="s">
        <v>27</v>
      </c>
      <c r="C8" s="3"/>
      <c r="D8" s="8">
        <v>1229</v>
      </c>
      <c r="E8" s="8">
        <v>1288</v>
      </c>
      <c r="F8" s="4">
        <f>Таблица2[[#This Row],[30.03.20212]]-Таблица2[[#This Row],[30.03.2021]]</f>
        <v>59</v>
      </c>
      <c r="G8" s="4"/>
      <c r="I8" s="1">
        <f>Таблица2[[#This Row],[ԿՎ]]*40</f>
        <v>2360</v>
      </c>
    </row>
    <row r="9" spans="1:9" x14ac:dyDescent="0.25">
      <c r="A9" s="3">
        <v>8400060</v>
      </c>
      <c r="B9" s="3" t="s">
        <v>23</v>
      </c>
      <c r="C9" s="3"/>
      <c r="D9" s="8">
        <v>520</v>
      </c>
      <c r="E9" s="8">
        <v>550</v>
      </c>
      <c r="F9" s="4">
        <f>Таблица2[[#This Row],[30.03.20212]]-Таблица2[[#This Row],[30.03.2021]]</f>
        <v>30</v>
      </c>
      <c r="G9" s="4">
        <f>I9+I10</f>
        <v>1500</v>
      </c>
      <c r="I9" s="1">
        <f>Таблица2[[#This Row],[ԿՎ]]*50</f>
        <v>1500</v>
      </c>
    </row>
    <row r="10" spans="1:9" x14ac:dyDescent="0.25">
      <c r="A10" s="3"/>
      <c r="B10" s="3" t="s">
        <v>26</v>
      </c>
      <c r="C10" s="3"/>
      <c r="D10" s="8">
        <v>20</v>
      </c>
      <c r="E10" s="8">
        <v>20</v>
      </c>
      <c r="F10" s="4">
        <f>Таблица2[[#This Row],[30.03.20212]]-Таблица2[[#This Row],[30.03.2021]]</f>
        <v>0</v>
      </c>
      <c r="G10" s="4"/>
      <c r="I10" s="1">
        <f>Таблица2[[#This Row],[ԿՎ]]*40</f>
        <v>0</v>
      </c>
    </row>
    <row r="11" spans="1:9" x14ac:dyDescent="0.25">
      <c r="A11" s="3">
        <v>8400062</v>
      </c>
      <c r="B11" s="3" t="s">
        <v>2</v>
      </c>
      <c r="C11" s="3"/>
      <c r="D11" s="8">
        <v>1690</v>
      </c>
      <c r="E11" s="8">
        <v>1694</v>
      </c>
      <c r="F11" s="4">
        <f>Таблица2[[#This Row],[30.03.20212]]-Таблица2[[#This Row],[30.03.2021]]</f>
        <v>4</v>
      </c>
      <c r="G11" s="4">
        <f>I11+I12</f>
        <v>200</v>
      </c>
      <c r="I11" s="1">
        <f>Таблица2[[#This Row],[ԿՎ]]*50</f>
        <v>200</v>
      </c>
    </row>
    <row r="12" spans="1:9" x14ac:dyDescent="0.25">
      <c r="A12" s="3"/>
      <c r="B12" s="3" t="s">
        <v>14</v>
      </c>
      <c r="C12" s="3"/>
      <c r="D12" s="8">
        <v>257</v>
      </c>
      <c r="E12" s="8">
        <v>257</v>
      </c>
      <c r="F12" s="4">
        <f>Таблица2[[#This Row],[30.03.20212]]-Таблица2[[#This Row],[30.03.2021]]</f>
        <v>0</v>
      </c>
      <c r="G12" s="4"/>
      <c r="I12" s="1">
        <f>Таблица2[[#This Row],[ԿՎ]]*40</f>
        <v>0</v>
      </c>
    </row>
    <row r="13" spans="1:9" x14ac:dyDescent="0.25">
      <c r="A13" s="3">
        <v>8400063</v>
      </c>
      <c r="B13" s="3" t="s">
        <v>35</v>
      </c>
      <c r="C13" s="3"/>
      <c r="D13" s="8">
        <v>11093</v>
      </c>
      <c r="E13" s="8">
        <v>11243</v>
      </c>
      <c r="F13" s="4">
        <f>Таблица2[[#This Row],[30.03.20212]]-Таблица2[[#This Row],[30.03.2021]]</f>
        <v>150</v>
      </c>
      <c r="G13" s="4">
        <f>I13+I14</f>
        <v>9260</v>
      </c>
      <c r="I13" s="1">
        <f>Таблица2[[#This Row],[ԿՎ]]*50</f>
        <v>7500</v>
      </c>
    </row>
    <row r="14" spans="1:9" x14ac:dyDescent="0.25">
      <c r="A14" s="3"/>
      <c r="B14" s="3" t="s">
        <v>15</v>
      </c>
      <c r="C14" s="3"/>
      <c r="D14" s="8">
        <v>2176</v>
      </c>
      <c r="E14" s="8">
        <v>2220</v>
      </c>
      <c r="F14" s="4">
        <f>Таблица2[[#This Row],[30.03.20212]]-Таблица2[[#This Row],[30.03.2021]]</f>
        <v>44</v>
      </c>
      <c r="G14" s="4"/>
      <c r="I14" s="1">
        <f>Таблица2[[#This Row],[ԿՎ]]*40</f>
        <v>1760</v>
      </c>
    </row>
    <row r="15" spans="1:9" x14ac:dyDescent="0.25">
      <c r="A15" s="3">
        <v>8400065</v>
      </c>
      <c r="B15" s="3" t="s">
        <v>24</v>
      </c>
      <c r="C15" s="3"/>
      <c r="D15" s="8">
        <v>228</v>
      </c>
      <c r="E15" s="8">
        <v>237</v>
      </c>
      <c r="F15" s="4">
        <f>Таблица2[[#This Row],[30.03.20212]]-Таблица2[[#This Row],[30.03.2021]]</f>
        <v>9</v>
      </c>
      <c r="G15" s="4">
        <f>I15+I16</f>
        <v>450</v>
      </c>
      <c r="I15" s="1">
        <f>Таблица2[[#This Row],[ԿՎ]]*50</f>
        <v>450</v>
      </c>
    </row>
    <row r="16" spans="1:9" x14ac:dyDescent="0.25">
      <c r="A16" s="3"/>
      <c r="B16" s="3" t="s">
        <v>16</v>
      </c>
      <c r="C16" s="3"/>
      <c r="D16" s="8">
        <v>12</v>
      </c>
      <c r="E16" s="8">
        <v>12</v>
      </c>
      <c r="F16" s="4">
        <f>Таблица2[[#This Row],[30.03.20212]]-Таблица2[[#This Row],[30.03.2021]]</f>
        <v>0</v>
      </c>
      <c r="G16" s="4"/>
      <c r="I16" s="1">
        <f>Таблица2[[#This Row],[ԿՎ]]*40</f>
        <v>0</v>
      </c>
    </row>
    <row r="17" spans="1:9" x14ac:dyDescent="0.25">
      <c r="A17" s="3">
        <v>8400066</v>
      </c>
      <c r="B17" s="3" t="s">
        <v>3</v>
      </c>
      <c r="C17" s="3"/>
      <c r="D17" s="8">
        <v>10230</v>
      </c>
      <c r="E17" s="8">
        <v>10402</v>
      </c>
      <c r="F17" s="4">
        <f>Таблица2[[#This Row],[30.03.20212]]-Таблица2[[#This Row],[30.03.2021]]</f>
        <v>172</v>
      </c>
      <c r="G17" s="4">
        <f>I17+I18</f>
        <v>10280</v>
      </c>
      <c r="I17" s="1">
        <f>Таблица2[[#This Row],[ԿՎ]]*50</f>
        <v>8600</v>
      </c>
    </row>
    <row r="18" spans="1:9" x14ac:dyDescent="0.25">
      <c r="A18" s="3"/>
      <c r="B18" s="3" t="s">
        <v>16</v>
      </c>
      <c r="C18" s="3"/>
      <c r="D18" s="8">
        <v>2387</v>
      </c>
      <c r="E18" s="8">
        <v>2429</v>
      </c>
      <c r="F18" s="4">
        <f>Таблица2[[#This Row],[30.03.20212]]-Таблица2[[#This Row],[30.03.2021]]</f>
        <v>42</v>
      </c>
      <c r="G18" s="4"/>
      <c r="I18" s="1">
        <f>Таблица2[[#This Row],[ԿՎ]]*40</f>
        <v>1680</v>
      </c>
    </row>
    <row r="19" spans="1:9" x14ac:dyDescent="0.25">
      <c r="A19" s="3">
        <v>8400068</v>
      </c>
      <c r="B19" s="3" t="s">
        <v>10</v>
      </c>
      <c r="C19" s="3"/>
      <c r="D19" s="8">
        <v>8793</v>
      </c>
      <c r="E19" s="8">
        <v>8982</v>
      </c>
      <c r="F19" s="4">
        <f>Таблица2[[#This Row],[30.03.20212]]-Таблица2[[#This Row],[30.03.2021]]</f>
        <v>189</v>
      </c>
      <c r="G19" s="4">
        <f>I19+I20</f>
        <v>10450</v>
      </c>
      <c r="I19" s="1">
        <f>Таблица2[[#This Row],[ԿՎ]]*50</f>
        <v>9450</v>
      </c>
    </row>
    <row r="20" spans="1:9" x14ac:dyDescent="0.25">
      <c r="A20" s="3"/>
      <c r="B20" s="3" t="s">
        <v>16</v>
      </c>
      <c r="C20" s="3"/>
      <c r="D20" s="8">
        <v>875</v>
      </c>
      <c r="E20" s="8">
        <v>900</v>
      </c>
      <c r="F20" s="4">
        <f>Таблица2[[#This Row],[30.03.20212]]-Таблица2[[#This Row],[30.03.2021]]</f>
        <v>25</v>
      </c>
      <c r="G20" s="4"/>
      <c r="I20" s="1">
        <f>Таблица2[[#This Row],[ԿՎ]]*40</f>
        <v>1000</v>
      </c>
    </row>
    <row r="21" spans="1:9" x14ac:dyDescent="0.25">
      <c r="A21" s="3">
        <v>8400069</v>
      </c>
      <c r="B21" s="3" t="s">
        <v>4</v>
      </c>
      <c r="C21" s="3"/>
      <c r="D21" s="8">
        <v>3340</v>
      </c>
      <c r="E21" s="8">
        <v>3430</v>
      </c>
      <c r="F21" s="4">
        <f>Таблица2[[#This Row],[30.03.20212]]-Таблица2[[#This Row],[30.03.2021]]</f>
        <v>90</v>
      </c>
      <c r="G21" s="4">
        <f>I21+I22+I23</f>
        <v>5060</v>
      </c>
      <c r="I21" s="1">
        <f>Таблица2[[#This Row],[ԿՎ]]*50</f>
        <v>4500</v>
      </c>
    </row>
    <row r="22" spans="1:9" x14ac:dyDescent="0.25">
      <c r="A22" s="3"/>
      <c r="B22" s="3" t="s">
        <v>12</v>
      </c>
      <c r="C22" s="3"/>
      <c r="D22" s="8">
        <v>386</v>
      </c>
      <c r="E22" s="8">
        <v>400</v>
      </c>
      <c r="F22" s="4">
        <f>Таблица2[[#This Row],[30.03.20212]]-Таблица2[[#This Row],[30.03.2021]]</f>
        <v>14</v>
      </c>
      <c r="G22" s="4"/>
      <c r="I22" s="1">
        <f>Таблица2[[#This Row],[ԿՎ]]*40</f>
        <v>560</v>
      </c>
    </row>
    <row r="23" spans="1:9" x14ac:dyDescent="0.25">
      <c r="A23" s="3"/>
      <c r="B23" s="3" t="s">
        <v>18</v>
      </c>
      <c r="C23" s="3"/>
      <c r="D23" s="8">
        <v>2</v>
      </c>
      <c r="E23" s="8">
        <v>2</v>
      </c>
      <c r="F23" s="4">
        <f>M22</f>
        <v>0</v>
      </c>
      <c r="G23" s="4"/>
      <c r="I23" s="1">
        <f>Таблица2[[#This Row],[ԿՎ]]*50</f>
        <v>0</v>
      </c>
    </row>
    <row r="24" spans="1:9" x14ac:dyDescent="0.25">
      <c r="A24" s="3">
        <v>8400070</v>
      </c>
      <c r="B24" s="3" t="s">
        <v>5</v>
      </c>
      <c r="C24" s="3"/>
      <c r="D24" s="8">
        <v>9123</v>
      </c>
      <c r="E24" s="8">
        <v>9522</v>
      </c>
      <c r="F24" s="4">
        <f>Таблица2[[#This Row],[30.03.20212]]-Таблица2[[#This Row],[30.03.2021]]</f>
        <v>399</v>
      </c>
      <c r="G24" s="4">
        <f>I24+I25</f>
        <v>25070</v>
      </c>
      <c r="I24" s="1">
        <f>Таблица2[[#This Row],[ԿՎ]]*50</f>
        <v>19950</v>
      </c>
    </row>
    <row r="25" spans="1:9" x14ac:dyDescent="0.25">
      <c r="A25" s="3"/>
      <c r="B25" s="3" t="s">
        <v>26</v>
      </c>
      <c r="C25" s="3"/>
      <c r="D25" s="8">
        <v>1492</v>
      </c>
      <c r="E25" s="8">
        <v>1620</v>
      </c>
      <c r="F25" s="4">
        <f>Таблица2[[#This Row],[30.03.20212]]-Таблица2[[#This Row],[30.03.2021]]</f>
        <v>128</v>
      </c>
      <c r="G25" s="4"/>
      <c r="I25" s="1">
        <f>Таблица2[[#This Row],[ԿՎ]]*40</f>
        <v>5120</v>
      </c>
    </row>
    <row r="26" spans="1:9" x14ac:dyDescent="0.25">
      <c r="A26" s="3">
        <v>8400071</v>
      </c>
      <c r="B26" s="3" t="s">
        <v>11</v>
      </c>
      <c r="C26" s="3"/>
      <c r="D26" s="8">
        <v>1560</v>
      </c>
      <c r="E26" s="8">
        <v>1590</v>
      </c>
      <c r="F26" s="4">
        <f>Таблица2[[#This Row],[30.03.20212]]-Таблица2[[#This Row],[30.03.2021]]</f>
        <v>30</v>
      </c>
      <c r="G26" s="4">
        <f>I26+I27</f>
        <v>1860</v>
      </c>
      <c r="I26" s="1">
        <f>Таблица2[[#This Row],[ԿՎ]]*50</f>
        <v>1500</v>
      </c>
    </row>
    <row r="27" spans="1:9" x14ac:dyDescent="0.25">
      <c r="A27" s="3"/>
      <c r="B27" s="3" t="s">
        <v>17</v>
      </c>
      <c r="C27" s="3"/>
      <c r="D27" s="8">
        <v>529</v>
      </c>
      <c r="E27" s="8">
        <v>538</v>
      </c>
      <c r="F27" s="4">
        <f>Таблица2[[#This Row],[30.03.20212]]-Таблица2[[#This Row],[30.03.2021]]</f>
        <v>9</v>
      </c>
      <c r="G27" s="4"/>
      <c r="I27" s="1">
        <f>Таблица2[[#This Row],[ԿՎ]]*40</f>
        <v>360</v>
      </c>
    </row>
    <row r="28" spans="1:9" x14ac:dyDescent="0.25">
      <c r="A28" s="3">
        <v>8400073</v>
      </c>
      <c r="B28" s="3" t="s">
        <v>6</v>
      </c>
      <c r="C28" s="3"/>
      <c r="D28" s="8">
        <v>570</v>
      </c>
      <c r="E28" s="8">
        <v>588</v>
      </c>
      <c r="F28" s="4">
        <f>Таблица2[[#This Row],[30.03.20212]]-Таблица2[[#This Row],[30.03.2021]]</f>
        <v>18</v>
      </c>
      <c r="G28" s="4">
        <f>I28+I29</f>
        <v>1060</v>
      </c>
      <c r="I28" s="1">
        <f>Таблица2[[#This Row],[ԿՎ]]*50</f>
        <v>900</v>
      </c>
    </row>
    <row r="29" spans="1:9" x14ac:dyDescent="0.25">
      <c r="A29" s="3"/>
      <c r="B29" s="3" t="s">
        <v>18</v>
      </c>
      <c r="C29" s="3"/>
      <c r="D29" s="8">
        <v>229</v>
      </c>
      <c r="E29" s="8">
        <v>233</v>
      </c>
      <c r="F29" s="4">
        <f>Таблица2[[#This Row],[30.03.20212]]-Таблица2[[#This Row],[30.03.2021]]</f>
        <v>4</v>
      </c>
      <c r="G29" s="4"/>
      <c r="I29" s="1">
        <f>Таблица2[[#This Row],[ԿՎ]]*40</f>
        <v>160</v>
      </c>
    </row>
    <row r="30" spans="1:9" x14ac:dyDescent="0.25">
      <c r="A30" s="3">
        <v>8400074</v>
      </c>
      <c r="B30" s="3" t="s">
        <v>25</v>
      </c>
      <c r="C30" s="3"/>
      <c r="D30" s="8">
        <v>374</v>
      </c>
      <c r="E30" s="8">
        <v>398</v>
      </c>
      <c r="F30" s="4">
        <f>Таблица2[[#This Row],[30.03.20212]]-Таблица2[[#This Row],[30.03.2021]]</f>
        <v>24</v>
      </c>
      <c r="G30" s="4">
        <f>I30+I31</f>
        <v>1920</v>
      </c>
      <c r="I30" s="1">
        <f>Таблица2[[#This Row],[ԿՎ]]*50</f>
        <v>1200</v>
      </c>
    </row>
    <row r="31" spans="1:9" x14ac:dyDescent="0.25">
      <c r="A31" s="3"/>
      <c r="B31" s="3" t="s">
        <v>17</v>
      </c>
      <c r="C31" s="3"/>
      <c r="D31" s="8">
        <v>212</v>
      </c>
      <c r="E31" s="8">
        <v>230</v>
      </c>
      <c r="F31" s="4">
        <f>Таблица2[[#This Row],[30.03.20212]]-Таблица2[[#This Row],[30.03.2021]]</f>
        <v>18</v>
      </c>
      <c r="G31" s="4"/>
      <c r="I31" s="1">
        <f>Таблица2[[#This Row],[ԿՎ]]*40</f>
        <v>720</v>
      </c>
    </row>
    <row r="32" spans="1:9" x14ac:dyDescent="0.25">
      <c r="A32" s="3">
        <v>8400075</v>
      </c>
      <c r="B32" s="3" t="s">
        <v>20</v>
      </c>
      <c r="C32" s="3"/>
      <c r="D32" s="8">
        <v>8638</v>
      </c>
      <c r="E32" s="8">
        <v>8740</v>
      </c>
      <c r="F32" s="4">
        <f>Таблица2[[#This Row],[30.03.20212]]-Таблица2[[#This Row],[30.03.2021]]</f>
        <v>102</v>
      </c>
      <c r="G32" s="4">
        <f>I32+I33</f>
        <v>7060</v>
      </c>
      <c r="I32" s="1">
        <f>Таблица2[[#This Row],[ԿՎ]]*50</f>
        <v>5100</v>
      </c>
    </row>
    <row r="33" spans="1:9" x14ac:dyDescent="0.25">
      <c r="A33" s="3"/>
      <c r="B33" s="3" t="s">
        <v>15</v>
      </c>
      <c r="C33" s="3"/>
      <c r="D33" s="8">
        <v>2315</v>
      </c>
      <c r="E33" s="8">
        <v>2364</v>
      </c>
      <c r="F33" s="4">
        <f>Таблица2[[#This Row],[30.03.20212]]-Таблица2[[#This Row],[30.03.2021]]</f>
        <v>49</v>
      </c>
      <c r="G33" s="4"/>
      <c r="I33" s="1">
        <f>Таблица2[[#This Row],[ԿՎ]]*40</f>
        <v>1960</v>
      </c>
    </row>
    <row r="34" spans="1:9" x14ac:dyDescent="0.25">
      <c r="A34" s="3">
        <v>8400076</v>
      </c>
      <c r="B34" s="3" t="s">
        <v>7</v>
      </c>
      <c r="C34" s="3"/>
      <c r="D34" s="8">
        <v>556</v>
      </c>
      <c r="E34" s="8">
        <v>719</v>
      </c>
      <c r="F34" s="4">
        <f>Таблица2[[#This Row],[30.03.20212]]-Таблица2[[#This Row],[30.03.2021]]</f>
        <v>163</v>
      </c>
      <c r="G34" s="4">
        <f>I34+I35</f>
        <v>8750</v>
      </c>
      <c r="I34" s="1">
        <f>Таблица2[[#This Row],[ԿՎ]]*50</f>
        <v>8150</v>
      </c>
    </row>
    <row r="35" spans="1:9" x14ac:dyDescent="0.25">
      <c r="A35" s="3"/>
      <c r="B35" s="3" t="s">
        <v>18</v>
      </c>
      <c r="C35" s="3"/>
      <c r="D35" s="8">
        <v>65</v>
      </c>
      <c r="E35" s="8">
        <v>80</v>
      </c>
      <c r="F35" s="4">
        <f>Таблица2[[#This Row],[30.03.20212]]-Таблица2[[#This Row],[30.03.2021]]</f>
        <v>15</v>
      </c>
      <c r="G35" s="4"/>
      <c r="I35" s="1">
        <f>Таблица2[[#This Row],[ԿՎ]]*40</f>
        <v>600</v>
      </c>
    </row>
    <row r="36" spans="1:9" x14ac:dyDescent="0.25">
      <c r="A36" s="3">
        <v>8400077</v>
      </c>
      <c r="B36" s="3" t="s">
        <v>8</v>
      </c>
      <c r="C36" s="3"/>
      <c r="D36" s="8">
        <v>445</v>
      </c>
      <c r="E36" s="8">
        <v>587</v>
      </c>
      <c r="F36" s="4">
        <f>Таблица2[[#This Row],[30.03.20212]]-Таблица2[[#This Row],[30.03.2021]]</f>
        <v>142</v>
      </c>
      <c r="G36" s="4">
        <f>I36+I37</f>
        <v>11060</v>
      </c>
      <c r="I36" s="1">
        <f>Таблица2[[#This Row],[ԿՎ]]*50</f>
        <v>7100</v>
      </c>
    </row>
    <row r="37" spans="1:9" x14ac:dyDescent="0.25">
      <c r="A37" s="3"/>
      <c r="B37" s="3" t="s">
        <v>28</v>
      </c>
      <c r="C37" s="3"/>
      <c r="D37" s="8">
        <v>280</v>
      </c>
      <c r="E37" s="8">
        <v>379</v>
      </c>
      <c r="F37" s="4">
        <f>Таблица2[[#This Row],[30.03.20212]]-Таблица2[[#This Row],[30.03.2021]]</f>
        <v>99</v>
      </c>
      <c r="G37" s="4"/>
      <c r="I37" s="1">
        <f>Таблица2[[#This Row],[ԿՎ]]*40</f>
        <v>3960</v>
      </c>
    </row>
    <row r="38" spans="1:9" x14ac:dyDescent="0.25">
      <c r="A38" s="3">
        <v>8400195</v>
      </c>
      <c r="B38" s="3" t="s">
        <v>1</v>
      </c>
      <c r="C38" s="3"/>
      <c r="D38" s="8">
        <v>3052</v>
      </c>
      <c r="E38" s="8">
        <v>3170</v>
      </c>
      <c r="F38" s="4">
        <f>Таблица2[[#This Row],[30.03.20212]]-Таблица2[[#This Row],[30.03.2021]]</f>
        <v>118</v>
      </c>
      <c r="G38" s="4">
        <f>I38+I39</f>
        <v>9900</v>
      </c>
      <c r="I38" s="1">
        <f>Таблица2[[#This Row],[ԿՎ]]*50</f>
        <v>5900</v>
      </c>
    </row>
    <row r="39" spans="1:9" x14ac:dyDescent="0.25">
      <c r="A39" s="3"/>
      <c r="B39" s="3" t="s">
        <v>19</v>
      </c>
      <c r="C39" s="3"/>
      <c r="D39" s="8">
        <v>1772</v>
      </c>
      <c r="E39" s="8">
        <v>1872</v>
      </c>
      <c r="F39" s="4">
        <f>Таблица2[[#This Row],[30.03.20212]]-Таблица2[[#This Row],[30.03.2021]]</f>
        <v>100</v>
      </c>
      <c r="G39" s="4"/>
      <c r="I39" s="1">
        <f>Таблица2[[#This Row],[ԿՎ]]*40</f>
        <v>4000</v>
      </c>
    </row>
    <row r="40" spans="1:9" x14ac:dyDescent="0.25">
      <c r="A40" s="3">
        <v>8400441</v>
      </c>
      <c r="B40" s="3" t="s">
        <v>9</v>
      </c>
      <c r="C40" s="3"/>
      <c r="D40" s="8">
        <v>8</v>
      </c>
      <c r="E40" s="8">
        <v>8</v>
      </c>
      <c r="F40" s="4">
        <f>Таблица2[[#This Row],[30.03.20212]]-Таблица2[[#This Row],[30.03.2021]]</f>
        <v>0</v>
      </c>
      <c r="G40" s="4">
        <f>I40+I41</f>
        <v>0</v>
      </c>
      <c r="I40" s="1">
        <f>Таблица2[[#This Row],[ԿՎ]]*50</f>
        <v>0</v>
      </c>
    </row>
    <row r="41" spans="1:9" x14ac:dyDescent="0.25">
      <c r="A41" s="3"/>
      <c r="B41" s="3"/>
      <c r="C41" s="3"/>
      <c r="D41" s="8">
        <v>0</v>
      </c>
      <c r="E41" s="8">
        <v>0</v>
      </c>
      <c r="F41" s="4">
        <f>Таблица2[[#This Row],[30.03.20212]]-Таблица2[[#This Row],[30.03.2021]]</f>
        <v>0</v>
      </c>
      <c r="G41" s="4"/>
      <c r="I41" s="1">
        <f>Таблица2[[#This Row],[ԿՎ]]*40</f>
        <v>0</v>
      </c>
    </row>
    <row r="42" spans="1:9" x14ac:dyDescent="0.25">
      <c r="A42" s="3">
        <v>8400442</v>
      </c>
      <c r="B42" s="3" t="s">
        <v>34</v>
      </c>
      <c r="C42" s="3"/>
      <c r="D42" s="8">
        <v>0</v>
      </c>
      <c r="E42" s="8">
        <v>98</v>
      </c>
      <c r="F42" s="4">
        <f>Таблица2[[#This Row],[30.03.20212]]-Таблица2[[#This Row],[30.03.2021]]</f>
        <v>98</v>
      </c>
      <c r="G42" s="4">
        <f>I42+I43</f>
        <v>6300</v>
      </c>
      <c r="I42" s="1">
        <f>Таблица2[[#This Row],[ԿՎ]]*50</f>
        <v>4900</v>
      </c>
    </row>
    <row r="43" spans="1:9" x14ac:dyDescent="0.25">
      <c r="A43" s="3"/>
      <c r="B43" s="3" t="s">
        <v>29</v>
      </c>
      <c r="C43" s="3"/>
      <c r="D43" s="8">
        <v>0</v>
      </c>
      <c r="E43" s="8">
        <v>35</v>
      </c>
      <c r="F43" s="4">
        <f>Таблица2[[#This Row],[30.03.20212]]-Таблица2[[#This Row],[30.03.2021]]</f>
        <v>35</v>
      </c>
      <c r="G43" s="4"/>
      <c r="I43" s="1">
        <f>Таблица2[[#This Row],[ԿՎ]]*40</f>
        <v>1400</v>
      </c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7">
        <f>SUM(F2:F44)-F44</f>
        <v>2473</v>
      </c>
      <c r="G45" s="9"/>
    </row>
  </sheetData>
  <pageMargins left="0.7" right="0.7" top="0.75" bottom="0.75" header="0.3" footer="0.3"/>
  <pageSetup paperSize="9" orientation="portrait" r:id="rId1"/>
  <ignoredErrors>
    <ignoredError sqref="F23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</dc:creator>
  <cp:lastModifiedBy>Aram Grigoryan</cp:lastModifiedBy>
  <cp:lastPrinted>2022-07-31T13:10:28Z</cp:lastPrinted>
  <dcterms:created xsi:type="dcterms:W3CDTF">2017-04-29T15:22:39Z</dcterms:created>
  <dcterms:modified xsi:type="dcterms:W3CDTF">2022-07-31T13:10:30Z</dcterms:modified>
</cp:coreProperties>
</file>