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065" tabRatio="748" firstSheet="1" activeTab="3"/>
  </bookViews>
  <sheets>
    <sheet name="@机器人表" sheetId="1" r:id="rId1"/>
    <sheet name="@机器人词条列表" sheetId="2" r:id="rId2"/>
    <sheet name="@机器人等级表" sheetId="3" r:id="rId3"/>
    <sheet name="@晶核表" sheetId="4" r:id="rId4"/>
    <sheet name="@晶核品质表" sheetId="5" r:id="rId5"/>
    <sheet name="@晶核等级表" sheetId="12" r:id="rId6"/>
    <sheet name="@晶核改造属性列表" sheetId="6" r:id="rId7"/>
    <sheet name="@图鉴等级表" sheetId="7" r:id="rId8"/>
    <sheet name="代对表" sheetId="8" r:id="rId9"/>
    <sheet name="Sheet1" sheetId="9" r:id="rId10"/>
  </sheets>
  <externalReferences>
    <externalReference r:id="rId11"/>
    <externalReference r:id="rId12"/>
  </externalReferences>
  <definedNames>
    <definedName name="_xlnm._FilterDatabase" localSheetId="3" hidden="1">'@晶核表'!$A$2:$AE$53</definedName>
    <definedName name="_xlnm._FilterDatabase" localSheetId="5" hidden="1">'@晶核等级表'!$A$2:$E$3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<sst xmlns="http://schemas.openxmlformats.org/spreadsheetml/2006/main" count="902" uniqueCount="297">
  <si>
    <t>i_id</t>
  </si>
  <si>
    <t>s_name</t>
  </si>
  <si>
    <t>s_icon</t>
  </si>
  <si>
    <t>s_constellationIcon</t>
  </si>
  <si>
    <t>$i_roleSkillId</t>
  </si>
  <si>
    <t>$i_needEnergy</t>
  </si>
  <si>
    <t>$i_energySkillId</t>
  </si>
  <si>
    <t>il_condition</t>
  </si>
  <si>
    <t>il_crystal</t>
  </si>
  <si>
    <t>i_robotDebris</t>
  </si>
  <si>
    <t>i_convert</t>
  </si>
  <si>
    <t>机器人唯一ID</t>
  </si>
  <si>
    <t>机器人名称</t>
  </si>
  <si>
    <t>机器人图标</t>
  </si>
  <si>
    <t>机器人星座图标</t>
  </si>
  <si>
    <t>机器人共鸣技能</t>
  </si>
  <si>
    <t>共鸣所需能量</t>
  </si>
  <si>
    <t>机器人充能技能ID</t>
  </si>
  <si>
    <t>解锁条件(地图id，关卡id)</t>
  </si>
  <si>
    <t>默认装备的晶核Id</t>
  </si>
  <si>
    <t>机器人碎片</t>
  </si>
  <si>
    <t>机器人转碎片</t>
  </si>
  <si>
    <t>火焰法环</t>
  </si>
  <si>
    <t>R_HYFH</t>
  </si>
  <si>
    <t>img_jh_st_xt_5</t>
  </si>
  <si>
    <t>1,1</t>
  </si>
  <si>
    <t>冰霜新星</t>
  </si>
  <si>
    <t>R_BSXX</t>
  </si>
  <si>
    <t>img_jh_st_xt_2</t>
  </si>
  <si>
    <t>1,3</t>
  </si>
  <si>
    <t>火焰轰鸣</t>
  </si>
  <si>
    <t>R_HYHM</t>
  </si>
  <si>
    <t>img_jh_st_xt_1</t>
  </si>
  <si>
    <t>1,5</t>
  </si>
  <si>
    <t>反击风暴</t>
  </si>
  <si>
    <t>R_FJFB</t>
  </si>
  <si>
    <t>img_jh_st_xt_4</t>
  </si>
  <si>
    <t>2,4</t>
  </si>
  <si>
    <t>治愈附魔</t>
  </si>
  <si>
    <t>R_ZYFM</t>
  </si>
  <si>
    <t>img_jh_st_xt_3</t>
  </si>
  <si>
    <t>3,2</t>
  </si>
  <si>
    <t>寒冰法球</t>
  </si>
  <si>
    <t>R_HBFQ</t>
  </si>
  <si>
    <t>img_jh_st_xt_6</t>
  </si>
  <si>
    <t>4,1</t>
  </si>
  <si>
    <t>i_robotId</t>
  </si>
  <si>
    <t>i_stage</t>
  </si>
  <si>
    <t>i_linkageEnhanceID</t>
  </si>
  <si>
    <t>ID</t>
  </si>
  <si>
    <t>机器人ID</t>
  </si>
  <si>
    <t>解锁的机器人等级</t>
  </si>
  <si>
    <t>共鸣强化效果ID</t>
  </si>
  <si>
    <t>$il_consume</t>
  </si>
  <si>
    <t>i_debris</t>
  </si>
  <si>
    <t>$i_add</t>
  </si>
  <si>
    <t>升级消耗（消耗使徒芯片）</t>
  </si>
  <si>
    <t>(机器人自身碎片)消耗碎片</t>
  </si>
  <si>
    <t>升级到（百分比10000，机器人自身属性）</t>
  </si>
  <si>
    <t>使徒芯片</t>
  </si>
  <si>
    <t>系统类型-道具,22,10000000</t>
  </si>
  <si>
    <t>$i_element</t>
  </si>
  <si>
    <t>$i_quality</t>
  </si>
  <si>
    <t>s_desc</t>
  </si>
  <si>
    <t>i_effectParamRate</t>
  </si>
  <si>
    <t>$ill_talent</t>
  </si>
  <si>
    <t>$ill_addTalent</t>
  </si>
  <si>
    <t>il_passiveSkillId</t>
  </si>
  <si>
    <t>i_pieceID</t>
  </si>
  <si>
    <t>i_pieceCount</t>
  </si>
  <si>
    <t>名称</t>
  </si>
  <si>
    <t>图标</t>
  </si>
  <si>
    <t>元素属性</t>
  </si>
  <si>
    <t>品质</t>
  </si>
  <si>
    <t>描述</t>
  </si>
  <si>
    <t>效果参数成长值</t>
  </si>
  <si>
    <t>天赋属性值</t>
  </si>
  <si>
    <t>天赋属性改造提升值</t>
  </si>
  <si>
    <t>晶核的改造属性技能ID列表</t>
  </si>
  <si>
    <t>晶核碎片ID</t>
  </si>
  <si>
    <t>合成所需碎片数量</t>
  </si>
  <si>
    <t>生命</t>
  </si>
  <si>
    <t>比例</t>
  </si>
  <si>
    <t>价值</t>
  </si>
  <si>
    <t>防御</t>
  </si>
  <si>
    <t>攻击</t>
  </si>
  <si>
    <t>总价值</t>
  </si>
  <si>
    <t>炎能水晶瓶</t>
  </si>
  <si>
    <t>icon_jh_h3</t>
  </si>
  <si>
    <t>元素-火</t>
  </si>
  <si>
    <t>品质-紫</t>
  </si>
  <si>
    <t>特制仪器，能够储存少量炎能，是战士们常用的投掷武器</t>
  </si>
  <si>
    <t>暴击回血</t>
  </si>
  <si>
    <t>蓄能刻印仪</t>
  </si>
  <si>
    <t>icon_jh_h9</t>
  </si>
  <si>
    <t>科技学院的最新科技，能够为机器人刻上能源印章，提供源源不断的能源</t>
  </si>
  <si>
    <t>闪避回血</t>
  </si>
  <si>
    <t>迷离火炬</t>
  </si>
  <si>
    <t>icon_jh_h5</t>
  </si>
  <si>
    <t>品质-橙</t>
  </si>
  <si>
    <t>被赋予了魔力的火炬，燃烧时可以让敌人沉睡</t>
  </si>
  <si>
    <t>命中回血</t>
  </si>
  <si>
    <t>炽神法杖</t>
  </si>
  <si>
    <t>icon_jh_h7</t>
  </si>
  <si>
    <t>品质-红</t>
  </si>
  <si>
    <t>火星神殿中供奉的至高神器，只有在星球生死存亡之时才能使用</t>
  </si>
  <si>
    <t>开启普通补给箱获取的金币+</t>
  </si>
  <si>
    <t>星际卷轴</t>
  </si>
  <si>
    <t>icon_jh_s4</t>
  </si>
  <si>
    <t>元素-水</t>
  </si>
  <si>
    <t>品质-蓝</t>
  </si>
  <si>
    <t>标注了宇宙中大型星域的指引卷轴，在黑市中才能买到</t>
  </si>
  <si>
    <t>混沌回血</t>
  </si>
  <si>
    <t>精密天文镜</t>
  </si>
  <si>
    <t>icon_jh_s1</t>
  </si>
  <si>
    <t>科研人员家中常备的仪器，不时拿来观测下宇宙</t>
  </si>
  <si>
    <t>精准回血</t>
  </si>
  <si>
    <t>微型能源</t>
  </si>
  <si>
    <t>icon_jh_s8</t>
  </si>
  <si>
    <t>青水科技的代表产物，能为边远城市提供短时间的能源供给</t>
  </si>
  <si>
    <t>元素祭祀鼎</t>
  </si>
  <si>
    <t>icon_jh_s5</t>
  </si>
  <si>
    <t>上古术士祭祀的法器，注入足够多的元素力量，便可获得想要的东西</t>
  </si>
  <si>
    <t>法纳斯之眼</t>
  </si>
  <si>
    <t>icon_jh_s6</t>
  </si>
  <si>
    <t>上古贤者法纳斯的眼睛，被制成一件魔力无边的法器</t>
  </si>
  <si>
    <t>挂机收益时间延长30分钟</t>
  </si>
  <si>
    <t>翠绿结晶</t>
  </si>
  <si>
    <t>icon_jh_f2</t>
  </si>
  <si>
    <t>元素-风</t>
  </si>
  <si>
    <t>风铃星随处可见的结晶，只有观看价值</t>
  </si>
  <si>
    <t>八面星骰</t>
  </si>
  <si>
    <t>icon_jh_f3</t>
  </si>
  <si>
    <t>风悠赌坊里取乐的小玩意，投掷时可以召唤对应的星辰映像</t>
  </si>
  <si>
    <t>虚能头盔</t>
  </si>
  <si>
    <t>icon_jh_f5</t>
  </si>
  <si>
    <t>用于检测特殊矿石的仪器，戴上即可扫描前方1公里的区域</t>
  </si>
  <si>
    <t>次古培养舱</t>
  </si>
  <si>
    <t>icon_jh_f8</t>
  </si>
  <si>
    <t>次时代科技产物，放入少量能源，即可培养出一道完整的能源体</t>
  </si>
  <si>
    <t>毁灭氢能</t>
  </si>
  <si>
    <t>icon_jh_f10</t>
  </si>
  <si>
    <t>风铃星最高的科技成就之一，能够引爆氢能，毁灭数个星球不在话下</t>
  </si>
  <si>
    <t>史诗及以下品质英雄升星时有1的概率保留1个本体材料</t>
  </si>
  <si>
    <t>风之头盔</t>
  </si>
  <si>
    <t>icon_jh_f1</t>
  </si>
  <si>
    <t>风影卫里特殊的存在，没有人记得它的主人</t>
  </si>
  <si>
    <t>失落的密匙</t>
  </si>
  <si>
    <t>icon_jh_f11</t>
  </si>
  <si>
    <t>进入元素秘境必须的钥匙，风铃星国主已经找寻了数个纪元</t>
  </si>
  <si>
    <t>观看广告有1%的概率额外获得1份奖励</t>
  </si>
  <si>
    <t>永恒界锁</t>
  </si>
  <si>
    <t>icon_jh_f12</t>
  </si>
  <si>
    <t>风铃星最高的科技成就之一，能够形成超高能护罩，覆盖整个星球</t>
  </si>
  <si>
    <t>装备升级时有1的概率额外提升1级</t>
  </si>
  <si>
    <t>次域定锚</t>
  </si>
  <si>
    <t>icon_jh_f13</t>
  </si>
  <si>
    <t>印刻着圣纹的奇异器具，据说能够指引拥有者前往次星圣域</t>
  </si>
  <si>
    <t>开启传说补给箱时获取史诗英雄的概率+2</t>
  </si>
  <si>
    <t>古董弹头</t>
  </si>
  <si>
    <t>icon_jh_h4</t>
  </si>
  <si>
    <t>有些年头的弹头，但被保存的很好，有收藏价值</t>
  </si>
  <si>
    <t>烈焰花饰</t>
  </si>
  <si>
    <t>icon_jh_h2</t>
  </si>
  <si>
    <t>炽灵星女子最爱的饰品，人手一件</t>
  </si>
  <si>
    <t>远烽卫星</t>
  </si>
  <si>
    <t>icon_jh_h10</t>
  </si>
  <si>
    <t>能够探测其他星球的前沿科技，能够很好的处理外太空的各种事件</t>
  </si>
  <si>
    <t>开启精良补给箱时获取英雄的概率+</t>
  </si>
  <si>
    <t>圣晶投影</t>
  </si>
  <si>
    <t>icon_jh_h12</t>
  </si>
  <si>
    <t>在异域缴获的神器，能够源源不断的投影圣灵晶体，制造防御结界</t>
  </si>
  <si>
    <t>装备精炼时有1的概率额外提升1级</t>
  </si>
  <si>
    <t>上古焱灵</t>
  </si>
  <si>
    <t>icon_jh_h13</t>
  </si>
  <si>
    <t>上古科技与术法融合的至高圣物，能够释放无穷的烈焰燃烧一切邪恶</t>
  </si>
  <si>
    <t>晶核制造获取神话晶核的概率+1</t>
  </si>
  <si>
    <t>梵星圣杯</t>
  </si>
  <si>
    <t>icon_jh_s9</t>
  </si>
  <si>
    <t>梵星圣使献给水星女王的贡品，放入少量水晶，就能产出一杯梵星美酒</t>
  </si>
  <si>
    <t>水精纹章</t>
  </si>
  <si>
    <t>icon_jh_s11</t>
  </si>
  <si>
    <t>深水大陆的入门许可，进入其中可以获得水灵赐福</t>
  </si>
  <si>
    <t>开启稀有补给箱获取的瀚宇星尘+</t>
  </si>
  <si>
    <t>万灵核能</t>
  </si>
  <si>
    <t>icon_jh_s12</t>
  </si>
  <si>
    <t>水星秘密研究的武器，注入了超过一万种能量，爆炸足以摧毁数个星球</t>
  </si>
  <si>
    <t>10连克隆英雄时，有1的概率额外获得1个品质至少为稀有的英雄</t>
  </si>
  <si>
    <t>碧蓝之心</t>
  </si>
  <si>
    <t>icon_jh_s13</t>
  </si>
  <si>
    <t>融合了一万道水灵能量的神器，可以召唤无边的水浪吞噬一切</t>
  </si>
  <si>
    <t>晶核制造获取传说晶核的概率+1</t>
  </si>
  <si>
    <t>圣灵金币</t>
  </si>
  <si>
    <t>icon_jh_g1</t>
  </si>
  <si>
    <t>元素-光</t>
  </si>
  <si>
    <t>圣灵星最常见的货币，可以购买各种商品</t>
  </si>
  <si>
    <t>十字盾</t>
  </si>
  <si>
    <t>icon_jh_g2</t>
  </si>
  <si>
    <t>匠星人为宇宙守卫军定制的护盾，可以同过光明能量抵挡攻击</t>
  </si>
  <si>
    <t>天使枪</t>
  </si>
  <si>
    <t>icon_jh_g5</t>
  </si>
  <si>
    <t>虽然外表可爱，但具备毁灭力量的高能粒子枪</t>
  </si>
  <si>
    <t>光明芯源</t>
  </si>
  <si>
    <t>icon_jh_g6</t>
  </si>
  <si>
    <t>光明星学者使用压缩核能制作的小型后备补给，有“战场恶魔”之名</t>
  </si>
  <si>
    <t>失落耳环</t>
  </si>
  <si>
    <t>icon_jh_g3</t>
  </si>
  <si>
    <t>撒星王妃的随身饰品，念动咒语时可以召唤强大护卫</t>
  </si>
  <si>
    <t>圣者之弓</t>
  </si>
  <si>
    <t>icon_jh_g8</t>
  </si>
  <si>
    <t>光明圣者从创世树上折得一截树干制作的弓，射出的箭能穿透一切防御</t>
  </si>
  <si>
    <t>普通唤醒获取精良英雄的概率+</t>
  </si>
  <si>
    <t>泰斯权杖</t>
  </si>
  <si>
    <t>icon_jh_g12</t>
  </si>
  <si>
    <t>三代法老泰斯的权利象征，可以号令光沙星域的所有领主</t>
  </si>
  <si>
    <t>开启史诗补给箱获取的突破石+2</t>
  </si>
  <si>
    <t>献祭法器</t>
  </si>
  <si>
    <t>icon_jh_g11</t>
  </si>
  <si>
    <t>传闻献祭了一族才完整的法器，有沟通过去与未来的异能</t>
  </si>
  <si>
    <t>高级唤醒获取史诗英雄的概率+1</t>
  </si>
  <si>
    <t>创世能源</t>
  </si>
  <si>
    <t>icon_jh_g13</t>
  </si>
  <si>
    <t>蕴含创世神沉睡时分离的部分力量，毁天灭地，不过尔尔</t>
  </si>
  <si>
    <t>10连晶核制造有1的概率额外获得1份奖励</t>
  </si>
  <si>
    <t>暗汀魔方</t>
  </si>
  <si>
    <t>icon_jh_a2</t>
  </si>
  <si>
    <t>元素-暗</t>
  </si>
  <si>
    <t>暗星最常见的小玩意，深受孩子喜欢，有启发智力的效果</t>
  </si>
  <si>
    <t>古代誓约</t>
  </si>
  <si>
    <t>icon_jh_a6</t>
  </si>
  <si>
    <t>上古各族所签订的盟约，不能无故入侵其他种族</t>
  </si>
  <si>
    <t>暗星护目</t>
  </si>
  <si>
    <t>icon_jh_a5</t>
  </si>
  <si>
    <t>人工智能的产物，戴上可以快速勘察周围数百里的地形</t>
  </si>
  <si>
    <t>术士斗篷</t>
  </si>
  <si>
    <t>icon_jh_a8</t>
  </si>
  <si>
    <t>术士成年时被赠与的魔力斗篷，有隐身的超级能力</t>
  </si>
  <si>
    <t>暗灵之源</t>
  </si>
  <si>
    <t>icon_jh_a10</t>
  </si>
  <si>
    <t>暗之能源的特殊载体，不时传出一阵阵能量波动</t>
  </si>
  <si>
    <t>禁忌魔法书</t>
  </si>
  <si>
    <t>icon_jh_a11</t>
  </si>
  <si>
    <t>大魔法师的伴生魔法书，记录了各种强力的魔法，现在已经遗失</t>
  </si>
  <si>
    <t>开启精良补给箱获取的矿石+</t>
  </si>
  <si>
    <t>死灵之刃</t>
  </si>
  <si>
    <t>icon_jh_a7</t>
  </si>
  <si>
    <t>从幽冥中萃取能量打造的最终武器，挥舞间有骇人的能量波动传出</t>
  </si>
  <si>
    <t>开启传说补给箱时获取的钻石+2</t>
  </si>
  <si>
    <t>宇宙之心</t>
  </si>
  <si>
    <t>icon_jh_a12</t>
  </si>
  <si>
    <t>一个宇宙毁灭时所遗留的核心，或许有一天能再度唤醒它</t>
  </si>
  <si>
    <t>开启史诗补给箱时获取稀有英雄的概率+2</t>
  </si>
  <si>
    <t>恶魔面具</t>
  </si>
  <si>
    <t>icon_jh_a13</t>
  </si>
  <si>
    <t>受恶魔附着的面具，戴上它将会获得无穷的恶魔之力，但会侵蚀心智</t>
  </si>
  <si>
    <t>使徒召唤中获得完整使徒的概率+1</t>
  </si>
  <si>
    <t>蓝</t>
  </si>
  <si>
    <t>紫</t>
  </si>
  <si>
    <t>橙</t>
  </si>
  <si>
    <t>红</t>
  </si>
  <si>
    <t>i_star</t>
  </si>
  <si>
    <t>i_redefinePercent</t>
  </si>
  <si>
    <t>i_redefineConsume</t>
  </si>
  <si>
    <t>$ill_delItem</t>
  </si>
  <si>
    <t>i_collectCoin</t>
  </si>
  <si>
    <t>星级</t>
  </si>
  <si>
    <t>改造系数（万分比）</t>
  </si>
  <si>
    <t>改造消耗数量（晶核碎片）</t>
  </si>
  <si>
    <t>改造消耗其他道具</t>
  </si>
  <si>
    <t>改造升星获得的收藏币</t>
  </si>
  <si>
    <t>i_level</t>
  </si>
  <si>
    <t>i_needStar</t>
  </si>
  <si>
    <t>$il_delItem</t>
  </si>
  <si>
    <t>序号</t>
  </si>
  <si>
    <t>等级</t>
  </si>
  <si>
    <t>需要星级</t>
  </si>
  <si>
    <t>升级消耗道具</t>
  </si>
  <si>
    <t>i_stageValue</t>
  </si>
  <si>
    <t>ID（改造属性列表位置）</t>
  </si>
  <si>
    <t>解锁星级</t>
  </si>
  <si>
    <t>$ill_stageReward</t>
  </si>
  <si>
    <t>图鉴唯一ID（等级）</t>
  </si>
  <si>
    <t>解锁等级需要的收藏币数量</t>
  </si>
  <si>
    <t>完成等级进度的奖励</t>
  </si>
  <si>
    <t>CS:机器人表:CrystalRobot</t>
  </si>
  <si>
    <t>E:词条类型-无:ECrystalRobotPropType:None:0</t>
  </si>
  <si>
    <t>CS:机器人词条列表:CrystalRobotProp</t>
  </si>
  <si>
    <t>E:词条类型-技能强化:ECrystalRobotPropType:Add:1</t>
  </si>
  <si>
    <t>CS:机器人等级表:CrystalRobotGrade</t>
  </si>
  <si>
    <t>E:词条类型-解锁强化卡:ECrystalRobotPropType:Unlocked:2</t>
  </si>
  <si>
    <t>CS:晶核表:Crystal</t>
  </si>
  <si>
    <t>CS:晶核品质表:CrystalQuality</t>
  </si>
  <si>
    <t>CS:晶核改造属性列表:CrystalRedefineProp</t>
  </si>
  <si>
    <t>CS:晶核等级表:CrystalLevel</t>
  </si>
  <si>
    <t>CS:图鉴等级表:CrystalBookGrade</t>
  </si>
  <si>
    <t>五维属性提升的顺序，以此顺寻循环提升各个属性。</t>
  </si>
  <si>
    <t>属性-力量,10#属性-敏捷,15#属性-智力,20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</si>
</sst>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9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Microsoft YaHei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微软雅黑"/>
      <charset val="134"/>
    </font>
    <font>
      <b/>
      <sz val="10"/>
      <color indexed="8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b/>
      <sz val="11"/>
      <color indexed="8"/>
      <name val="宋体"/>
      <charset val="134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sz val="11"/>
      <color indexed="10"/>
      <name val="宋体"/>
      <charset val="0"/>
    </font>
    <font>
      <b/>
      <sz val="18"/>
      <color indexed="62"/>
      <name val="宋体"/>
      <charset val="134"/>
    </font>
    <font>
      <i/>
      <sz val="11"/>
      <color indexed="23"/>
      <name val="宋体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0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b/>
      <sz val="11"/>
      <color indexed="9"/>
      <name val="宋体"/>
      <charset val="0"/>
    </font>
    <font>
      <sz val="11"/>
      <color indexed="52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sz val="11"/>
      <color indexed="60"/>
      <name val="宋体"/>
      <charset val="0"/>
    </font>
    <font>
      <sz val="11"/>
      <color indexed="9"/>
      <name val="宋体"/>
      <charset val="0"/>
    </font>
    <font>
      <sz val="11"/>
      <color indexed="8"/>
      <name val="宋体"/>
      <charset val="0"/>
    </font>
  </fonts>
  <fills count="2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EE63A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5" applyNumberFormat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76" fontId="6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center" vertical="center"/>
    </xf>
    <xf numFmtId="177" fontId="6" fillId="5" borderId="1" xfId="0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176" fontId="6" fillId="5" borderId="0" xfId="0" applyNumberFormat="1" applyFont="1" applyFill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76" fontId="7" fillId="5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3EE63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t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角色全属性模型 (测试)"/>
      <sheetName val="角色全属性模型 (晶核+装备)"/>
    </sheetNames>
    <sheetDataSet>
      <sheetData sheetId="0"/>
      <sheetData sheetId="1"/>
      <sheetData sheetId="2"/>
      <sheetData sheetId="3"/>
      <sheetData sheetId="4">
        <row r="244">
          <cell r="B244">
            <v>1</v>
          </cell>
          <cell r="C244">
            <v>1</v>
          </cell>
          <cell r="D244">
            <v>0.0476190476190476</v>
          </cell>
          <cell r="E244">
            <v>0.333333333333333</v>
          </cell>
          <cell r="F244">
            <v>0.333333333333333</v>
          </cell>
          <cell r="G244">
            <v>1</v>
          </cell>
          <cell r="H244">
            <v>204.6588</v>
          </cell>
          <cell r="I244">
            <v>0</v>
          </cell>
          <cell r="J244">
            <v>0</v>
          </cell>
          <cell r="K244">
            <v>30</v>
          </cell>
          <cell r="L244">
            <v>1305</v>
          </cell>
          <cell r="M244">
            <v>0</v>
          </cell>
          <cell r="N244">
            <v>0</v>
          </cell>
          <cell r="O244">
            <v>200</v>
          </cell>
          <cell r="P244">
            <v>1</v>
          </cell>
          <cell r="Q244">
            <v>200</v>
          </cell>
          <cell r="R244">
            <v>0</v>
          </cell>
        </row>
        <row r="245">
          <cell r="B245">
            <v>2</v>
          </cell>
          <cell r="C245">
            <v>2</v>
          </cell>
          <cell r="D245">
            <v>0.0952380952380952</v>
          </cell>
          <cell r="E245">
            <v>0.666666666666667</v>
          </cell>
          <cell r="F245">
            <v>1</v>
          </cell>
          <cell r="G245">
            <v>1</v>
          </cell>
          <cell r="H245">
            <v>204.6588</v>
          </cell>
          <cell r="I245">
            <v>180</v>
          </cell>
          <cell r="J245">
            <v>30</v>
          </cell>
          <cell r="K245">
            <v>30</v>
          </cell>
          <cell r="L245">
            <v>1305</v>
          </cell>
          <cell r="M245">
            <v>1200</v>
          </cell>
          <cell r="N245">
            <v>200</v>
          </cell>
          <cell r="O245">
            <v>250</v>
          </cell>
          <cell r="P245">
            <v>1</v>
          </cell>
          <cell r="Q245">
            <v>250</v>
          </cell>
          <cell r="R245">
            <v>0.919540229885057</v>
          </cell>
        </row>
        <row r="246">
          <cell r="B246">
            <v>3</v>
          </cell>
          <cell r="C246">
            <v>3</v>
          </cell>
          <cell r="D246">
            <v>0.142857142857143</v>
          </cell>
          <cell r="E246">
            <v>1</v>
          </cell>
          <cell r="F246">
            <v>2</v>
          </cell>
          <cell r="G246">
            <v>2</v>
          </cell>
          <cell r="H246">
            <v>409.3176</v>
          </cell>
          <cell r="I246">
            <v>360</v>
          </cell>
          <cell r="J246">
            <v>60</v>
          </cell>
          <cell r="K246">
            <v>60</v>
          </cell>
          <cell r="L246">
            <v>2610</v>
          </cell>
          <cell r="M246">
            <v>2700</v>
          </cell>
          <cell r="N246">
            <v>450</v>
          </cell>
          <cell r="O246">
            <v>300</v>
          </cell>
          <cell r="P246">
            <v>1</v>
          </cell>
          <cell r="Q246">
            <v>300</v>
          </cell>
          <cell r="R246">
            <v>1.03448275862069</v>
          </cell>
        </row>
        <row r="247">
          <cell r="B247">
            <v>4</v>
          </cell>
          <cell r="C247">
            <v>4</v>
          </cell>
          <cell r="D247">
            <v>0.19047619047619</v>
          </cell>
          <cell r="E247">
            <v>1.33333333333333</v>
          </cell>
          <cell r="F247">
            <v>3.33333333333333</v>
          </cell>
          <cell r="G247">
            <v>4</v>
          </cell>
          <cell r="H247">
            <v>818.6352</v>
          </cell>
          <cell r="I247">
            <v>720</v>
          </cell>
          <cell r="J247">
            <v>120</v>
          </cell>
          <cell r="K247">
            <v>60</v>
          </cell>
          <cell r="L247">
            <v>5220</v>
          </cell>
          <cell r="M247">
            <v>4500</v>
          </cell>
          <cell r="N247">
            <v>750</v>
          </cell>
          <cell r="O247">
            <v>350</v>
          </cell>
          <cell r="P247">
            <v>1</v>
          </cell>
          <cell r="Q247">
            <v>350</v>
          </cell>
          <cell r="R247">
            <v>0.862068965517241</v>
          </cell>
        </row>
        <row r="248">
          <cell r="B248">
            <v>5</v>
          </cell>
          <cell r="C248">
            <v>5</v>
          </cell>
          <cell r="D248">
            <v>0.238095238095238</v>
          </cell>
          <cell r="E248">
            <v>1.66666666666667</v>
          </cell>
          <cell r="F248">
            <v>5</v>
          </cell>
          <cell r="G248">
            <v>5</v>
          </cell>
          <cell r="H248">
            <v>1023.294</v>
          </cell>
          <cell r="I248">
            <v>1080</v>
          </cell>
          <cell r="J248">
            <v>180</v>
          </cell>
          <cell r="K248">
            <v>60</v>
          </cell>
          <cell r="L248">
            <v>6525</v>
          </cell>
          <cell r="M248">
            <v>6600</v>
          </cell>
          <cell r="N248">
            <v>1100</v>
          </cell>
          <cell r="O248">
            <v>400</v>
          </cell>
          <cell r="P248">
            <v>1</v>
          </cell>
          <cell r="Q248">
            <v>400</v>
          </cell>
          <cell r="R248">
            <v>1.01149425287356</v>
          </cell>
        </row>
        <row r="249">
          <cell r="B249">
            <v>6</v>
          </cell>
          <cell r="C249">
            <v>6</v>
          </cell>
          <cell r="D249">
            <v>0.285714285714286</v>
          </cell>
          <cell r="E249">
            <v>2</v>
          </cell>
          <cell r="F249">
            <v>7</v>
          </cell>
          <cell r="G249">
            <v>7</v>
          </cell>
          <cell r="H249">
            <v>1432.6116</v>
          </cell>
          <cell r="I249">
            <v>1440</v>
          </cell>
          <cell r="J249">
            <v>240</v>
          </cell>
          <cell r="K249">
            <v>60</v>
          </cell>
          <cell r="L249">
            <v>9135</v>
          </cell>
          <cell r="M249">
            <v>9000</v>
          </cell>
          <cell r="N249">
            <v>1500</v>
          </cell>
          <cell r="O249">
            <v>416</v>
          </cell>
          <cell r="P249">
            <v>1.04</v>
          </cell>
          <cell r="Q249">
            <v>416</v>
          </cell>
          <cell r="R249">
            <v>0.985221674876847</v>
          </cell>
        </row>
        <row r="250">
          <cell r="B250">
            <v>7</v>
          </cell>
          <cell r="C250">
            <v>129.641814242165</v>
          </cell>
          <cell r="D250">
            <v>0.00259781535498225</v>
          </cell>
          <cell r="E250">
            <v>1.87822050165217</v>
          </cell>
          <cell r="F250">
            <v>8.87822050165217</v>
          </cell>
          <cell r="G250">
            <v>9</v>
          </cell>
          <cell r="H250">
            <v>1808.9956</v>
          </cell>
          <cell r="I250">
            <v>1800</v>
          </cell>
          <cell r="J250">
            <v>300</v>
          </cell>
          <cell r="K250">
            <v>90</v>
          </cell>
          <cell r="L250">
            <v>11535</v>
          </cell>
          <cell r="M250">
            <v>11496</v>
          </cell>
          <cell r="N250">
            <v>1916</v>
          </cell>
          <cell r="O250">
            <v>642</v>
          </cell>
          <cell r="P250">
            <v>1.07</v>
          </cell>
          <cell r="Q250">
            <v>642</v>
          </cell>
          <cell r="R250">
            <v>0.996618985695709</v>
          </cell>
        </row>
        <row r="251">
          <cell r="B251">
            <v>8</v>
          </cell>
          <cell r="C251">
            <v>181.019335983756</v>
          </cell>
          <cell r="D251">
            <v>0.00362733901339023</v>
          </cell>
          <cell r="E251">
            <v>2.62256610668113</v>
          </cell>
          <cell r="F251">
            <v>11.5007866083333</v>
          </cell>
          <cell r="G251">
            <v>12</v>
          </cell>
          <cell r="H251">
            <v>2373.5716</v>
          </cell>
          <cell r="I251">
            <v>2340</v>
          </cell>
          <cell r="J251">
            <v>390</v>
          </cell>
          <cell r="K251">
            <v>120</v>
          </cell>
          <cell r="L251">
            <v>15135</v>
          </cell>
          <cell r="M251">
            <v>15348</v>
          </cell>
          <cell r="N251">
            <v>2558</v>
          </cell>
          <cell r="O251">
            <v>880</v>
          </cell>
          <cell r="P251">
            <v>1.1</v>
          </cell>
          <cell r="Q251">
            <v>880</v>
          </cell>
          <cell r="R251">
            <v>1.01407333994054</v>
          </cell>
        </row>
        <row r="252">
          <cell r="B252">
            <v>9</v>
          </cell>
          <cell r="C252">
            <v>243</v>
          </cell>
          <cell r="D252">
            <v>0.0048693327453865</v>
          </cell>
          <cell r="E252">
            <v>3.52052757491444</v>
          </cell>
          <cell r="F252">
            <v>15.0213141832477</v>
          </cell>
          <cell r="G252">
            <v>16</v>
          </cell>
          <cell r="H252">
            <v>3126.3396</v>
          </cell>
          <cell r="I252">
            <v>3060</v>
          </cell>
          <cell r="J252">
            <v>510</v>
          </cell>
          <cell r="K252">
            <v>130</v>
          </cell>
          <cell r="L252">
            <v>19935</v>
          </cell>
          <cell r="M252">
            <v>20628</v>
          </cell>
          <cell r="N252">
            <v>3438</v>
          </cell>
          <cell r="O252">
            <v>912</v>
          </cell>
          <cell r="P252">
            <v>1.14</v>
          </cell>
          <cell r="Q252">
            <v>912</v>
          </cell>
          <cell r="R252">
            <v>1.03476297968397</v>
          </cell>
        </row>
        <row r="253">
          <cell r="B253">
            <v>10</v>
          </cell>
          <cell r="C253">
            <v>316.227766016838</v>
          </cell>
          <cell r="D253">
            <v>0.00633670047763872</v>
          </cell>
          <cell r="E253">
            <v>4.5814344453328</v>
          </cell>
          <cell r="F253">
            <v>19.6027486285805</v>
          </cell>
          <cell r="G253">
            <v>20</v>
          </cell>
          <cell r="H253">
            <v>3879.1076</v>
          </cell>
          <cell r="I253">
            <v>3840</v>
          </cell>
          <cell r="J253">
            <v>640</v>
          </cell>
          <cell r="K253">
            <v>190</v>
          </cell>
          <cell r="L253">
            <v>24735</v>
          </cell>
          <cell r="M253">
            <v>26100</v>
          </cell>
          <cell r="N253">
            <v>4350</v>
          </cell>
          <cell r="O253">
            <v>1380</v>
          </cell>
          <cell r="P253">
            <v>1.15</v>
          </cell>
          <cell r="Q253">
            <v>1380</v>
          </cell>
          <cell r="R253">
            <v>1.05518496058217</v>
          </cell>
        </row>
        <row r="254">
          <cell r="B254">
            <v>11</v>
          </cell>
          <cell r="C254">
            <v>401.311599633003</v>
          </cell>
          <cell r="D254">
            <v>0.00804164491027334</v>
          </cell>
          <cell r="E254">
            <v>5.81410927012762</v>
          </cell>
          <cell r="F254">
            <v>25.4168578987082</v>
          </cell>
          <cell r="G254">
            <v>26</v>
          </cell>
          <cell r="H254">
            <v>5008.2596</v>
          </cell>
          <cell r="I254">
            <v>4980</v>
          </cell>
          <cell r="J254">
            <v>830</v>
          </cell>
          <cell r="K254">
            <v>220</v>
          </cell>
          <cell r="L254">
            <v>31935</v>
          </cell>
          <cell r="M254">
            <v>34380</v>
          </cell>
          <cell r="N254">
            <v>5730</v>
          </cell>
          <cell r="O254">
            <v>1582</v>
          </cell>
          <cell r="P254">
            <v>1.13</v>
          </cell>
          <cell r="Q254">
            <v>1582</v>
          </cell>
          <cell r="R254">
            <v>1.07656176608736</v>
          </cell>
        </row>
        <row r="255">
          <cell r="B255">
            <v>12</v>
          </cell>
          <cell r="C255">
            <v>498.830632579837</v>
          </cell>
          <cell r="D255">
            <v>0.00999577092025869</v>
          </cell>
          <cell r="E255">
            <v>7.22694237534703</v>
          </cell>
          <cell r="F255">
            <v>32.6438002740552</v>
          </cell>
          <cell r="G255">
            <v>33</v>
          </cell>
          <cell r="H255">
            <v>6325.6036</v>
          </cell>
          <cell r="I255">
            <v>6300</v>
          </cell>
          <cell r="J255">
            <v>1050</v>
          </cell>
          <cell r="K255">
            <v>280</v>
          </cell>
          <cell r="L255">
            <v>40335</v>
          </cell>
          <cell r="M255">
            <v>43872</v>
          </cell>
          <cell r="N255">
            <v>7312</v>
          </cell>
          <cell r="O255">
            <v>2232</v>
          </cell>
          <cell r="P255">
            <v>1.24</v>
          </cell>
          <cell r="Q255">
            <v>2232</v>
          </cell>
          <cell r="R255">
            <v>1.08769059129788</v>
          </cell>
        </row>
        <row r="256">
          <cell r="B256">
            <v>13</v>
          </cell>
          <cell r="C256">
            <v>609.338165553414</v>
          </cell>
          <cell r="D256">
            <v>0.0122101657717818</v>
          </cell>
          <cell r="E256">
            <v>8.82794985299825</v>
          </cell>
          <cell r="F256">
            <v>41.4717501270534</v>
          </cell>
          <cell r="G256">
            <v>42</v>
          </cell>
          <cell r="H256">
            <v>8019.3316</v>
          </cell>
          <cell r="I256">
            <v>7980</v>
          </cell>
          <cell r="J256">
            <v>1330</v>
          </cell>
          <cell r="K256">
            <v>350</v>
          </cell>
          <cell r="L256">
            <v>51135</v>
          </cell>
          <cell r="M256">
            <v>57264</v>
          </cell>
          <cell r="N256">
            <v>9544</v>
          </cell>
          <cell r="O256">
            <v>2882</v>
          </cell>
          <cell r="P256">
            <v>1.31</v>
          </cell>
          <cell r="Q256">
            <v>2882</v>
          </cell>
          <cell r="R256">
            <v>1.11985919624523</v>
          </cell>
        </row>
        <row r="257">
          <cell r="B257">
            <v>14</v>
          </cell>
          <cell r="C257">
            <v>733.364847807693</v>
          </cell>
          <cell r="D257">
            <v>0.0146954628302279</v>
          </cell>
          <cell r="E257">
            <v>10.6248196262548</v>
          </cell>
          <cell r="F257">
            <v>52.0965697533082</v>
          </cell>
          <cell r="G257">
            <v>53</v>
          </cell>
          <cell r="H257">
            <v>10089.4436</v>
          </cell>
          <cell r="I257">
            <v>10080</v>
          </cell>
          <cell r="J257">
            <v>1680</v>
          </cell>
          <cell r="K257">
            <v>380</v>
          </cell>
          <cell r="L257">
            <v>64335</v>
          </cell>
          <cell r="M257">
            <v>74556</v>
          </cell>
          <cell r="N257">
            <v>12426</v>
          </cell>
          <cell r="O257">
            <v>3312</v>
          </cell>
          <cell r="P257">
            <v>1.38</v>
          </cell>
          <cell r="Q257">
            <v>3312</v>
          </cell>
          <cell r="R257">
            <v>1.1588715318256</v>
          </cell>
        </row>
        <row r="258">
          <cell r="B258">
            <v>15</v>
          </cell>
          <cell r="C258">
            <v>871.421252896669</v>
          </cell>
          <cell r="D258">
            <v>0.0174618931759485</v>
          </cell>
          <cell r="E258">
            <v>12.6249487662108</v>
          </cell>
          <cell r="F258">
            <v>64.721518519519</v>
          </cell>
          <cell r="G258">
            <v>65</v>
          </cell>
          <cell r="H258">
            <v>12347.7476</v>
          </cell>
          <cell r="I258">
            <v>12360</v>
          </cell>
          <cell r="J258">
            <v>2060</v>
          </cell>
          <cell r="K258">
            <v>470</v>
          </cell>
          <cell r="L258">
            <v>78735</v>
          </cell>
          <cell r="M258">
            <v>94428</v>
          </cell>
          <cell r="N258">
            <v>15738</v>
          </cell>
          <cell r="O258">
            <v>3780</v>
          </cell>
          <cell r="P258">
            <v>1.26</v>
          </cell>
          <cell r="Q258">
            <v>3780</v>
          </cell>
          <cell r="R258">
            <v>1.19931415507716</v>
          </cell>
        </row>
        <row r="259">
          <cell r="B259">
            <v>16</v>
          </cell>
          <cell r="C259">
            <v>1024</v>
          </cell>
          <cell r="D259">
            <v>0.020519328112246</v>
          </cell>
          <cell r="E259">
            <v>14.8354742251539</v>
          </cell>
          <cell r="F259">
            <v>79.5569927446728</v>
          </cell>
          <cell r="G259">
            <v>80</v>
          </cell>
          <cell r="H259">
            <v>15170.6276</v>
          </cell>
          <cell r="I259">
            <v>15180</v>
          </cell>
          <cell r="J259">
            <v>2530</v>
          </cell>
          <cell r="K259">
            <v>530</v>
          </cell>
          <cell r="L259">
            <v>96735</v>
          </cell>
          <cell r="M259">
            <v>117108</v>
          </cell>
          <cell r="N259">
            <v>19518</v>
          </cell>
          <cell r="O259">
            <v>4352</v>
          </cell>
          <cell r="P259">
            <v>1.28</v>
          </cell>
          <cell r="Q259">
            <v>4352</v>
          </cell>
          <cell r="R259">
            <v>1.2106062955497</v>
          </cell>
        </row>
        <row r="260">
          <cell r="B260">
            <v>17</v>
          </cell>
          <cell r="C260">
            <v>1191.5775258035</v>
          </cell>
          <cell r="D260">
            <v>0.0238773146710355</v>
          </cell>
          <cell r="E260">
            <v>17.2632985071587</v>
          </cell>
          <cell r="F260">
            <v>96.8202912518315</v>
          </cell>
          <cell r="G260">
            <v>97</v>
          </cell>
          <cell r="H260">
            <v>18369.8916</v>
          </cell>
          <cell r="I260">
            <v>18360</v>
          </cell>
          <cell r="J260">
            <v>3060</v>
          </cell>
          <cell r="K260">
            <v>630</v>
          </cell>
          <cell r="L260">
            <v>117135</v>
          </cell>
          <cell r="M260">
            <v>143220</v>
          </cell>
          <cell r="N260">
            <v>23870</v>
          </cell>
          <cell r="O260">
            <v>5160</v>
          </cell>
          <cell r="P260">
            <v>1.29</v>
          </cell>
          <cell r="Q260">
            <v>5160</v>
          </cell>
          <cell r="R260">
            <v>1.22269176591113</v>
          </cell>
        </row>
        <row r="261">
          <cell r="B261">
            <v>18</v>
          </cell>
          <cell r="C261">
            <v>1374.61558262665</v>
          </cell>
          <cell r="D261">
            <v>0.027545105632932</v>
          </cell>
          <cell r="E261">
            <v>19.9151113726099</v>
          </cell>
          <cell r="F261">
            <v>116.735402624441</v>
          </cell>
          <cell r="G261">
            <v>117</v>
          </cell>
          <cell r="H261">
            <v>22133.7316</v>
          </cell>
          <cell r="I261">
            <v>22140</v>
          </cell>
          <cell r="J261">
            <v>3690</v>
          </cell>
          <cell r="K261">
            <v>720</v>
          </cell>
          <cell r="L261">
            <v>141135</v>
          </cell>
          <cell r="M261">
            <v>174180</v>
          </cell>
          <cell r="N261">
            <v>29030</v>
          </cell>
          <cell r="O261">
            <v>5980</v>
          </cell>
          <cell r="P261">
            <v>1.3</v>
          </cell>
          <cell r="Q261">
            <v>5980</v>
          </cell>
          <cell r="R261">
            <v>1.23413752789882</v>
          </cell>
        </row>
        <row r="262">
          <cell r="B262">
            <v>19</v>
          </cell>
          <cell r="C262">
            <v>1573.56251861818</v>
          </cell>
          <cell r="D262">
            <v>0.0315316851803308</v>
          </cell>
          <cell r="E262">
            <v>22.7974083853791</v>
          </cell>
          <cell r="F262">
            <v>139.532811009821</v>
          </cell>
          <cell r="G262">
            <v>140</v>
          </cell>
          <cell r="H262">
            <v>26462.1476</v>
          </cell>
          <cell r="I262">
            <v>26460</v>
          </cell>
          <cell r="J262">
            <v>4410</v>
          </cell>
          <cell r="K262">
            <v>810</v>
          </cell>
          <cell r="L262">
            <v>168735</v>
          </cell>
          <cell r="M262">
            <v>210060</v>
          </cell>
          <cell r="N262">
            <v>35010</v>
          </cell>
          <cell r="O262">
            <v>6812</v>
          </cell>
          <cell r="P262">
            <v>1.31</v>
          </cell>
          <cell r="Q262">
            <v>6812</v>
          </cell>
          <cell r="R262">
            <v>1.24491065872522</v>
          </cell>
        </row>
        <row r="263">
          <cell r="B263">
            <v>20</v>
          </cell>
          <cell r="C263">
            <v>1788.85438199983</v>
          </cell>
          <cell r="D263">
            <v>0.035845791024691</v>
          </cell>
          <cell r="E263">
            <v>25.9165069108516</v>
          </cell>
          <cell r="F263">
            <v>165.449317920672</v>
          </cell>
          <cell r="G263">
            <v>166</v>
          </cell>
          <cell r="H263">
            <v>31355.1396</v>
          </cell>
          <cell r="I263">
            <v>31320</v>
          </cell>
          <cell r="J263">
            <v>5220</v>
          </cell>
          <cell r="K263">
            <v>910</v>
          </cell>
          <cell r="L263">
            <v>199935</v>
          </cell>
          <cell r="M263">
            <v>250932</v>
          </cell>
          <cell r="N263">
            <v>41822</v>
          </cell>
          <cell r="O263">
            <v>7714</v>
          </cell>
          <cell r="P263">
            <v>1.33</v>
          </cell>
          <cell r="Q263">
            <v>7714</v>
          </cell>
          <cell r="R263">
            <v>1.25506789706655</v>
          </cell>
        </row>
        <row r="264">
          <cell r="B264">
            <v>21</v>
          </cell>
          <cell r="C264">
            <v>2020.91588147553</v>
          </cell>
          <cell r="D264">
            <v>0.0404959336516066</v>
          </cell>
          <cell r="E264">
            <v>29.2785600301116</v>
          </cell>
          <cell r="F264">
            <v>194.727877950784</v>
          </cell>
          <cell r="G264">
            <v>195</v>
          </cell>
          <cell r="H264">
            <v>36812.7076</v>
          </cell>
          <cell r="I264">
            <v>36780</v>
          </cell>
          <cell r="J264">
            <v>6130</v>
          </cell>
          <cell r="K264">
            <v>1040</v>
          </cell>
          <cell r="L264">
            <v>234735</v>
          </cell>
          <cell r="M264">
            <v>297216</v>
          </cell>
          <cell r="N264">
            <v>49536</v>
          </cell>
          <cell r="O264">
            <v>8844</v>
          </cell>
          <cell r="P264">
            <v>1.34</v>
          </cell>
          <cell r="Q264">
            <v>8844</v>
          </cell>
          <cell r="R264">
            <v>1.26617675250815</v>
          </cell>
        </row>
        <row r="265">
          <cell r="B265">
            <v>22</v>
          </cell>
          <cell r="C265">
            <v>2270.16122775454</v>
          </cell>
          <cell r="D265">
            <v>0.0454904131835885</v>
          </cell>
          <cell r="E265">
            <v>32.8895687317345</v>
          </cell>
          <cell r="F265">
            <v>227.617446682518</v>
          </cell>
          <cell r="G265">
            <v>228</v>
          </cell>
          <cell r="H265">
            <v>43023.0436</v>
          </cell>
          <cell r="I265">
            <v>43020</v>
          </cell>
          <cell r="J265">
            <v>7170</v>
          </cell>
          <cell r="K265">
            <v>1160</v>
          </cell>
          <cell r="L265">
            <v>274335</v>
          </cell>
          <cell r="M265">
            <v>350280</v>
          </cell>
          <cell r="N265">
            <v>58380</v>
          </cell>
          <cell r="O265">
            <v>9990</v>
          </cell>
          <cell r="P265">
            <v>1.35</v>
          </cell>
          <cell r="Q265">
            <v>9990</v>
          </cell>
          <cell r="R265">
            <v>1.2768330690579</v>
          </cell>
        </row>
        <row r="266">
          <cell r="B266">
            <v>23</v>
          </cell>
          <cell r="C266">
            <v>2536.99487583243</v>
          </cell>
          <cell r="D266">
            <v>0.0508373342541918</v>
          </cell>
          <cell r="E266">
            <v>36.7553926657807</v>
          </cell>
          <cell r="F266">
            <v>264.372839348299</v>
          </cell>
          <cell r="G266">
            <v>265</v>
          </cell>
          <cell r="H266">
            <v>49986.1476</v>
          </cell>
          <cell r="I266">
            <v>49980</v>
          </cell>
          <cell r="J266">
            <v>8330</v>
          </cell>
          <cell r="K266">
            <v>1280</v>
          </cell>
          <cell r="L266">
            <v>318735</v>
          </cell>
          <cell r="M266">
            <v>410220</v>
          </cell>
          <cell r="N266">
            <v>68370</v>
          </cell>
          <cell r="O266">
            <v>11152</v>
          </cell>
          <cell r="P266">
            <v>1.36</v>
          </cell>
          <cell r="Q266">
            <v>11152</v>
          </cell>
          <cell r="R266">
            <v>1.2870252717775</v>
          </cell>
        </row>
        <row r="267">
          <cell r="B267">
            <v>24</v>
          </cell>
          <cell r="C267">
            <v>2821.81218368622</v>
          </cell>
          <cell r="D267">
            <v>0.0565446192072177</v>
          </cell>
          <cell r="E267">
            <v>40.8817596868184</v>
          </cell>
          <cell r="F267">
            <v>305.254599035117</v>
          </cell>
          <cell r="G267">
            <v>306</v>
          </cell>
          <cell r="H267">
            <v>57702.0196</v>
          </cell>
          <cell r="I267">
            <v>57660</v>
          </cell>
          <cell r="J267">
            <v>9610</v>
          </cell>
          <cell r="K267">
            <v>1420</v>
          </cell>
          <cell r="L267">
            <v>367935</v>
          </cell>
          <cell r="M267">
            <v>477132</v>
          </cell>
          <cell r="N267">
            <v>79522</v>
          </cell>
          <cell r="O267">
            <v>11700</v>
          </cell>
          <cell r="P267">
            <v>1.3</v>
          </cell>
          <cell r="Q267">
            <v>11700</v>
          </cell>
          <cell r="R267">
            <v>1.29678339924171</v>
          </cell>
        </row>
        <row r="268">
          <cell r="B268">
            <v>25</v>
          </cell>
          <cell r="C268">
            <v>3125</v>
          </cell>
          <cell r="D268">
            <v>0.0626200198737976</v>
          </cell>
          <cell r="E268">
            <v>45.2742743687557</v>
          </cell>
          <cell r="F268">
            <v>350.528873403873</v>
          </cell>
          <cell r="G268">
            <v>351</v>
          </cell>
          <cell r="H268">
            <v>66170.6596</v>
          </cell>
          <cell r="I268">
            <v>66180</v>
          </cell>
          <cell r="J268">
            <v>11030</v>
          </cell>
          <cell r="K268">
            <v>1560</v>
          </cell>
          <cell r="L268">
            <v>421935</v>
          </cell>
          <cell r="M268">
            <v>547332</v>
          </cell>
          <cell r="N268">
            <v>91222</v>
          </cell>
          <cell r="O268">
            <v>13000</v>
          </cell>
          <cell r="P268">
            <v>1.3</v>
          </cell>
          <cell r="Q268">
            <v>13000</v>
          </cell>
          <cell r="R268">
            <v>1.29719506559067</v>
          </cell>
        </row>
        <row r="269">
          <cell r="B269">
            <v>26</v>
          </cell>
          <cell r="C269">
            <v>3446.93719118872</v>
          </cell>
          <cell r="D269">
            <v>0.0690711281331104</v>
          </cell>
          <cell r="E269">
            <v>49.9384256402388</v>
          </cell>
          <cell r="F269">
            <v>400.467299044112</v>
          </cell>
          <cell r="G269">
            <v>401</v>
          </cell>
          <cell r="H269">
            <v>75580.2596</v>
          </cell>
          <cell r="I269">
            <v>75540</v>
          </cell>
          <cell r="J269">
            <v>12590</v>
          </cell>
          <cell r="K269">
            <v>1740</v>
          </cell>
          <cell r="L269">
            <v>481935</v>
          </cell>
          <cell r="M269">
            <v>625332</v>
          </cell>
          <cell r="N269">
            <v>104222</v>
          </cell>
          <cell r="O269">
            <v>14300</v>
          </cell>
          <cell r="P269">
            <v>1.3</v>
          </cell>
          <cell r="Q269">
            <v>14300</v>
          </cell>
          <cell r="R269">
            <v>1.29754427464285</v>
          </cell>
        </row>
        <row r="270">
          <cell r="B270">
            <v>27</v>
          </cell>
          <cell r="C270">
            <v>3787.99511615313</v>
          </cell>
          <cell r="D270">
            <v>0.0759053854257144</v>
          </cell>
          <cell r="E270">
            <v>54.8795936627915</v>
          </cell>
          <cell r="F270">
            <v>455.346892706903</v>
          </cell>
          <cell r="G270">
            <v>456</v>
          </cell>
          <cell r="H270">
            <v>85930.8196</v>
          </cell>
          <cell r="I270">
            <v>85980</v>
          </cell>
          <cell r="J270">
            <v>14330</v>
          </cell>
          <cell r="K270">
            <v>1870</v>
          </cell>
          <cell r="L270">
            <v>547935</v>
          </cell>
          <cell r="M270">
            <v>711132</v>
          </cell>
          <cell r="N270">
            <v>118522</v>
          </cell>
          <cell r="O270">
            <v>15600</v>
          </cell>
          <cell r="P270">
            <v>1.3</v>
          </cell>
          <cell r="Q270">
            <v>15600</v>
          </cell>
          <cell r="R270">
            <v>1.29784007227135</v>
          </cell>
        </row>
        <row r="271">
          <cell r="B271">
            <v>28</v>
          </cell>
          <cell r="C271">
            <v>4148.53805574928</v>
          </cell>
          <cell r="D271">
            <v>0.0831300913594321</v>
          </cell>
          <cell r="E271">
            <v>60.1030560528694</v>
          </cell>
          <cell r="F271">
            <v>515.449948759773</v>
          </cell>
          <cell r="G271">
            <v>516</v>
          </cell>
          <cell r="H271">
            <v>97222.3396</v>
          </cell>
          <cell r="I271">
            <v>97200</v>
          </cell>
          <cell r="J271">
            <v>16200</v>
          </cell>
          <cell r="K271">
            <v>2080</v>
          </cell>
          <cell r="L271">
            <v>619935</v>
          </cell>
          <cell r="M271">
            <v>804732</v>
          </cell>
          <cell r="N271">
            <v>134122</v>
          </cell>
          <cell r="O271">
            <v>17160</v>
          </cell>
          <cell r="P271">
            <v>1.3</v>
          </cell>
          <cell r="Q271">
            <v>17160</v>
          </cell>
          <cell r="R271">
            <v>1.29809092888771</v>
          </cell>
        </row>
        <row r="272">
          <cell r="B272">
            <v>29</v>
          </cell>
          <cell r="C272">
            <v>4528.92360280012</v>
          </cell>
          <cell r="D272">
            <v>0.0907524115245614</v>
          </cell>
          <cell r="E272">
            <v>65.6139935322579</v>
          </cell>
          <cell r="F272">
            <v>581.063942292031</v>
          </cell>
          <cell r="G272">
            <v>582</v>
          </cell>
          <cell r="H272">
            <v>109643.0116</v>
          </cell>
          <cell r="I272">
            <v>109680</v>
          </cell>
          <cell r="J272">
            <v>18280</v>
          </cell>
          <cell r="K272">
            <v>2220</v>
          </cell>
          <cell r="L272">
            <v>699135</v>
          </cell>
          <cell r="M272">
            <v>907692</v>
          </cell>
          <cell r="N272">
            <v>151282</v>
          </cell>
          <cell r="O272">
            <v>18460</v>
          </cell>
          <cell r="P272">
            <v>1.3</v>
          </cell>
          <cell r="Q272">
            <v>18460</v>
          </cell>
          <cell r="R272">
            <v>1.29830719388959</v>
          </cell>
        </row>
        <row r="273">
          <cell r="B273">
            <v>30</v>
          </cell>
          <cell r="C273">
            <v>4929.5030175465</v>
          </cell>
          <cell r="D273">
            <v>0.0987793846165462</v>
          </cell>
          <cell r="E273">
            <v>71.4174950777629</v>
          </cell>
          <cell r="F273">
            <v>652.481437369793</v>
          </cell>
          <cell r="G273">
            <v>653</v>
          </cell>
          <cell r="H273">
            <v>123004.6436</v>
          </cell>
          <cell r="I273">
            <v>123000</v>
          </cell>
          <cell r="J273">
            <v>20500</v>
          </cell>
          <cell r="K273">
            <v>2500</v>
          </cell>
          <cell r="L273">
            <v>784335</v>
          </cell>
          <cell r="M273">
            <v>1018452</v>
          </cell>
          <cell r="N273">
            <v>169742</v>
          </cell>
          <cell r="O273">
            <v>20020</v>
          </cell>
          <cell r="P273">
            <v>1.3</v>
          </cell>
          <cell r="Q273">
            <v>20020</v>
          </cell>
          <cell r="R273">
            <v>1.2984910784295</v>
          </cell>
        </row>
        <row r="274">
          <cell r="B274">
            <v>31</v>
          </cell>
          <cell r="C274">
            <v>5350.62155267965</v>
          </cell>
          <cell r="D274">
            <v>0.10721792894911</v>
          </cell>
          <cell r="E274">
            <v>77.5185626302067</v>
          </cell>
          <cell r="F274">
            <v>730</v>
          </cell>
          <cell r="G274">
            <v>730</v>
          </cell>
          <cell r="H274">
            <v>137495.4276</v>
          </cell>
          <cell r="I274">
            <v>138000</v>
          </cell>
          <cell r="J274">
            <v>23000</v>
          </cell>
        </row>
        <row r="274">
          <cell r="L274">
            <v>876735</v>
          </cell>
          <cell r="M274">
            <v>1138572</v>
          </cell>
          <cell r="N274">
            <v>189762</v>
          </cell>
        </row>
        <row r="274">
          <cell r="R274">
            <v>1.29865010521994</v>
          </cell>
        </row>
        <row r="387">
          <cell r="C387">
            <v>1</v>
          </cell>
        </row>
        <row r="388">
          <cell r="C388">
            <v>2</v>
          </cell>
        </row>
        <row r="389">
          <cell r="C389">
            <v>4</v>
          </cell>
        </row>
        <row r="390">
          <cell r="C390">
            <v>8</v>
          </cell>
        </row>
        <row r="396">
          <cell r="F396">
            <v>20</v>
          </cell>
        </row>
        <row r="396">
          <cell r="M396">
            <v>10</v>
          </cell>
        </row>
        <row r="396">
          <cell r="O396">
            <v>2</v>
          </cell>
        </row>
        <row r="397">
          <cell r="F397">
            <v>30</v>
          </cell>
        </row>
        <row r="397">
          <cell r="M397">
            <v>20</v>
          </cell>
        </row>
        <row r="397">
          <cell r="O397">
            <v>4</v>
          </cell>
        </row>
        <row r="398">
          <cell r="F398">
            <v>50</v>
          </cell>
        </row>
        <row r="398">
          <cell r="M398">
            <v>30</v>
          </cell>
        </row>
        <row r="398">
          <cell r="O398">
            <v>6</v>
          </cell>
        </row>
        <row r="399">
          <cell r="F399">
            <v>200</v>
          </cell>
        </row>
        <row r="399">
          <cell r="M399">
            <v>40</v>
          </cell>
        </row>
        <row r="399">
          <cell r="O399">
            <v>8</v>
          </cell>
        </row>
        <row r="400">
          <cell r="F400">
            <v>260</v>
          </cell>
        </row>
        <row r="400">
          <cell r="M400">
            <v>50</v>
          </cell>
        </row>
        <row r="400">
          <cell r="O400">
            <v>10</v>
          </cell>
        </row>
        <row r="401">
          <cell r="F401">
            <v>320</v>
          </cell>
        </row>
        <row r="401">
          <cell r="M401">
            <v>60</v>
          </cell>
        </row>
        <row r="401">
          <cell r="O401">
            <v>12</v>
          </cell>
        </row>
        <row r="402">
          <cell r="F402">
            <v>370</v>
          </cell>
        </row>
        <row r="402">
          <cell r="M402">
            <v>70</v>
          </cell>
        </row>
        <row r="402">
          <cell r="O402">
            <v>14</v>
          </cell>
        </row>
        <row r="403">
          <cell r="F403">
            <v>420</v>
          </cell>
        </row>
        <row r="403">
          <cell r="M403">
            <v>80</v>
          </cell>
        </row>
        <row r="403">
          <cell r="O403">
            <v>16</v>
          </cell>
        </row>
        <row r="404">
          <cell r="F404">
            <v>450</v>
          </cell>
        </row>
        <row r="404">
          <cell r="M404">
            <v>90</v>
          </cell>
        </row>
        <row r="404">
          <cell r="O404">
            <v>18</v>
          </cell>
        </row>
        <row r="405">
          <cell r="F405">
            <v>500</v>
          </cell>
        </row>
        <row r="405">
          <cell r="M405">
            <v>100</v>
          </cell>
        </row>
        <row r="405">
          <cell r="O405">
            <v>20</v>
          </cell>
        </row>
        <row r="406">
          <cell r="F406">
            <v>530</v>
          </cell>
        </row>
        <row r="406">
          <cell r="M406">
            <v>110</v>
          </cell>
        </row>
        <row r="406">
          <cell r="O406">
            <v>22</v>
          </cell>
        </row>
        <row r="407">
          <cell r="F407">
            <v>570</v>
          </cell>
        </row>
        <row r="407">
          <cell r="M407">
            <v>120</v>
          </cell>
        </row>
        <row r="407">
          <cell r="O407">
            <v>24</v>
          </cell>
        </row>
        <row r="408">
          <cell r="F408">
            <v>600</v>
          </cell>
        </row>
        <row r="408">
          <cell r="M408">
            <v>130</v>
          </cell>
        </row>
        <row r="408">
          <cell r="O408">
            <v>26</v>
          </cell>
        </row>
        <row r="409">
          <cell r="F409">
            <v>630</v>
          </cell>
        </row>
        <row r="409">
          <cell r="M409">
            <v>140</v>
          </cell>
        </row>
        <row r="409">
          <cell r="O409">
            <v>28</v>
          </cell>
        </row>
        <row r="410">
          <cell r="F410">
            <v>660</v>
          </cell>
        </row>
        <row r="410">
          <cell r="M410">
            <v>150</v>
          </cell>
        </row>
        <row r="410">
          <cell r="O410">
            <v>30</v>
          </cell>
        </row>
        <row r="411">
          <cell r="F411">
            <v>690</v>
          </cell>
        </row>
        <row r="411">
          <cell r="M411">
            <v>160</v>
          </cell>
        </row>
        <row r="411">
          <cell r="O411">
            <v>32</v>
          </cell>
        </row>
        <row r="412">
          <cell r="F412">
            <v>720</v>
          </cell>
        </row>
        <row r="412">
          <cell r="M412">
            <v>170</v>
          </cell>
        </row>
        <row r="412">
          <cell r="O412">
            <v>34</v>
          </cell>
        </row>
        <row r="413">
          <cell r="F413">
            <v>750</v>
          </cell>
        </row>
        <row r="413">
          <cell r="M413">
            <v>180</v>
          </cell>
        </row>
        <row r="413">
          <cell r="O413">
            <v>36</v>
          </cell>
        </row>
        <row r="414">
          <cell r="F414">
            <v>780</v>
          </cell>
        </row>
        <row r="414">
          <cell r="M414">
            <v>190</v>
          </cell>
        </row>
        <row r="414">
          <cell r="O414">
            <v>38</v>
          </cell>
        </row>
        <row r="415">
          <cell r="F415">
            <v>800</v>
          </cell>
        </row>
        <row r="415">
          <cell r="M415">
            <v>200</v>
          </cell>
        </row>
        <row r="415">
          <cell r="O415">
            <v>40</v>
          </cell>
        </row>
        <row r="416">
          <cell r="F416">
            <v>830</v>
          </cell>
        </row>
        <row r="416">
          <cell r="M416">
            <v>210</v>
          </cell>
        </row>
        <row r="416">
          <cell r="O416">
            <v>42</v>
          </cell>
        </row>
        <row r="417">
          <cell r="F417">
            <v>850</v>
          </cell>
        </row>
        <row r="417">
          <cell r="M417">
            <v>220</v>
          </cell>
        </row>
        <row r="417">
          <cell r="O417">
            <v>44</v>
          </cell>
        </row>
        <row r="418">
          <cell r="F418">
            <v>880</v>
          </cell>
        </row>
        <row r="418">
          <cell r="M418">
            <v>230</v>
          </cell>
        </row>
        <row r="418">
          <cell r="O418">
            <v>46</v>
          </cell>
        </row>
        <row r="419">
          <cell r="F419">
            <v>900</v>
          </cell>
        </row>
        <row r="419">
          <cell r="M419">
            <v>240</v>
          </cell>
        </row>
        <row r="419">
          <cell r="O419">
            <v>48</v>
          </cell>
        </row>
        <row r="420">
          <cell r="F420">
            <v>930</v>
          </cell>
        </row>
        <row r="420">
          <cell r="M420">
            <v>250</v>
          </cell>
        </row>
        <row r="420">
          <cell r="O420">
            <v>50</v>
          </cell>
        </row>
        <row r="421">
          <cell r="F421">
            <v>950</v>
          </cell>
        </row>
        <row r="421">
          <cell r="M421">
            <v>250</v>
          </cell>
        </row>
        <row r="421">
          <cell r="O421">
            <v>50</v>
          </cell>
        </row>
        <row r="422">
          <cell r="F422">
            <v>970</v>
          </cell>
        </row>
        <row r="422">
          <cell r="M422">
            <v>250</v>
          </cell>
        </row>
        <row r="422">
          <cell r="O422">
            <v>50</v>
          </cell>
        </row>
        <row r="423">
          <cell r="F423">
            <v>990</v>
          </cell>
        </row>
        <row r="423">
          <cell r="M423">
            <v>250</v>
          </cell>
        </row>
        <row r="423">
          <cell r="O423">
            <v>50</v>
          </cell>
        </row>
        <row r="424">
          <cell r="F424">
            <v>1020</v>
          </cell>
        </row>
        <row r="424">
          <cell r="M424">
            <v>250</v>
          </cell>
        </row>
        <row r="424">
          <cell r="O424">
            <v>50</v>
          </cell>
        </row>
        <row r="425">
          <cell r="F425">
            <v>1040</v>
          </cell>
        </row>
        <row r="425">
          <cell r="M425">
            <v>250</v>
          </cell>
        </row>
        <row r="425">
          <cell r="O425">
            <v>50</v>
          </cell>
        </row>
        <row r="426">
          <cell r="F426">
            <v>1060</v>
          </cell>
        </row>
        <row r="426">
          <cell r="M426">
            <v>250</v>
          </cell>
        </row>
        <row r="426">
          <cell r="O426">
            <v>50</v>
          </cell>
        </row>
        <row r="427">
          <cell r="F427">
            <v>1080</v>
          </cell>
        </row>
        <row r="427">
          <cell r="M427">
            <v>250</v>
          </cell>
        </row>
        <row r="427">
          <cell r="O427">
            <v>50</v>
          </cell>
        </row>
        <row r="428">
          <cell r="F428">
            <v>1100</v>
          </cell>
        </row>
        <row r="428">
          <cell r="M428">
            <v>250</v>
          </cell>
        </row>
        <row r="428">
          <cell r="O428">
            <v>50</v>
          </cell>
        </row>
        <row r="429">
          <cell r="F429">
            <v>1120</v>
          </cell>
        </row>
        <row r="429">
          <cell r="M429">
            <v>250</v>
          </cell>
        </row>
        <row r="429">
          <cell r="O429">
            <v>50</v>
          </cell>
        </row>
        <row r="430">
          <cell r="F430">
            <v>1140</v>
          </cell>
        </row>
        <row r="430">
          <cell r="M430">
            <v>250</v>
          </cell>
        </row>
        <row r="430">
          <cell r="O430">
            <v>50</v>
          </cell>
        </row>
        <row r="431">
          <cell r="F431">
            <v>1170</v>
          </cell>
        </row>
        <row r="431">
          <cell r="M431">
            <v>250</v>
          </cell>
        </row>
        <row r="431">
          <cell r="O431">
            <v>50</v>
          </cell>
        </row>
        <row r="432">
          <cell r="F432">
            <v>1180</v>
          </cell>
        </row>
        <row r="432">
          <cell r="M432">
            <v>250</v>
          </cell>
        </row>
        <row r="432">
          <cell r="O432">
            <v>50</v>
          </cell>
        </row>
        <row r="433">
          <cell r="F433">
            <v>1200</v>
          </cell>
        </row>
        <row r="433">
          <cell r="M433">
            <v>250</v>
          </cell>
        </row>
        <row r="433">
          <cell r="O433">
            <v>50</v>
          </cell>
        </row>
        <row r="434">
          <cell r="F434">
            <v>1220</v>
          </cell>
        </row>
        <row r="434">
          <cell r="M434">
            <v>250</v>
          </cell>
        </row>
        <row r="434">
          <cell r="O434">
            <v>50</v>
          </cell>
        </row>
        <row r="435">
          <cell r="F435">
            <v>1240</v>
          </cell>
        </row>
        <row r="435">
          <cell r="M435">
            <v>250</v>
          </cell>
        </row>
        <row r="435">
          <cell r="O435">
            <v>50</v>
          </cell>
        </row>
        <row r="436">
          <cell r="F436">
            <v>1260</v>
          </cell>
        </row>
        <row r="436">
          <cell r="M436">
            <v>250</v>
          </cell>
        </row>
        <row r="436">
          <cell r="O436">
            <v>50</v>
          </cell>
        </row>
        <row r="437">
          <cell r="F437">
            <v>1270</v>
          </cell>
        </row>
        <row r="437">
          <cell r="M437">
            <v>250</v>
          </cell>
        </row>
        <row r="437">
          <cell r="O437">
            <v>50</v>
          </cell>
        </row>
        <row r="438">
          <cell r="F438">
            <v>1300</v>
          </cell>
        </row>
        <row r="438">
          <cell r="M438">
            <v>250</v>
          </cell>
        </row>
        <row r="438">
          <cell r="O438">
            <v>50</v>
          </cell>
        </row>
        <row r="439">
          <cell r="F439">
            <v>1310</v>
          </cell>
        </row>
        <row r="439">
          <cell r="M439">
            <v>250</v>
          </cell>
        </row>
        <row r="439">
          <cell r="O439">
            <v>50</v>
          </cell>
        </row>
        <row r="440">
          <cell r="F440">
            <v>1330</v>
          </cell>
        </row>
        <row r="440">
          <cell r="M440">
            <v>250</v>
          </cell>
        </row>
        <row r="440">
          <cell r="O440">
            <v>50</v>
          </cell>
        </row>
        <row r="441">
          <cell r="F441">
            <v>1350</v>
          </cell>
        </row>
        <row r="441">
          <cell r="M441">
            <v>250</v>
          </cell>
        </row>
        <row r="441">
          <cell r="O441">
            <v>50</v>
          </cell>
        </row>
        <row r="442">
          <cell r="F442">
            <v>1360</v>
          </cell>
        </row>
        <row r="442">
          <cell r="M442">
            <v>250</v>
          </cell>
        </row>
        <row r="442">
          <cell r="O442">
            <v>50</v>
          </cell>
        </row>
        <row r="443">
          <cell r="F443">
            <v>1390</v>
          </cell>
        </row>
        <row r="443">
          <cell r="M443">
            <v>250</v>
          </cell>
        </row>
        <row r="443">
          <cell r="O443">
            <v>50</v>
          </cell>
        </row>
        <row r="444">
          <cell r="F444">
            <v>1400</v>
          </cell>
        </row>
        <row r="444">
          <cell r="M444">
            <v>250</v>
          </cell>
        </row>
        <row r="444">
          <cell r="O444">
            <v>50</v>
          </cell>
        </row>
        <row r="445">
          <cell r="F445">
            <v>1420</v>
          </cell>
        </row>
        <row r="445">
          <cell r="M445">
            <v>250</v>
          </cell>
        </row>
        <row r="445">
          <cell r="O445">
            <v>50</v>
          </cell>
        </row>
        <row r="446">
          <cell r="F446">
            <v>1430</v>
          </cell>
        </row>
        <row r="446">
          <cell r="M446">
            <v>250</v>
          </cell>
        </row>
        <row r="446">
          <cell r="O446">
            <v>50</v>
          </cell>
        </row>
        <row r="447">
          <cell r="F447">
            <v>1450</v>
          </cell>
        </row>
        <row r="447">
          <cell r="M447">
            <v>250</v>
          </cell>
        </row>
        <row r="447">
          <cell r="O447">
            <v>50</v>
          </cell>
        </row>
        <row r="448">
          <cell r="F448">
            <v>1470</v>
          </cell>
        </row>
        <row r="448">
          <cell r="M448">
            <v>250</v>
          </cell>
        </row>
        <row r="448">
          <cell r="O448">
            <v>50</v>
          </cell>
        </row>
        <row r="449">
          <cell r="F449">
            <v>1490</v>
          </cell>
        </row>
        <row r="449">
          <cell r="M449">
            <v>250</v>
          </cell>
        </row>
        <row r="449">
          <cell r="O449">
            <v>50</v>
          </cell>
        </row>
        <row r="450">
          <cell r="F450">
            <v>1500</v>
          </cell>
        </row>
        <row r="450">
          <cell r="M450">
            <v>250</v>
          </cell>
        </row>
        <row r="450">
          <cell r="O450">
            <v>50</v>
          </cell>
        </row>
        <row r="451">
          <cell r="F451">
            <v>1510</v>
          </cell>
        </row>
        <row r="451">
          <cell r="M451">
            <v>250</v>
          </cell>
        </row>
        <row r="451">
          <cell r="O451">
            <v>50</v>
          </cell>
        </row>
        <row r="452">
          <cell r="F452">
            <v>1540</v>
          </cell>
        </row>
        <row r="452">
          <cell r="M452">
            <v>250</v>
          </cell>
        </row>
        <row r="452">
          <cell r="O452">
            <v>50</v>
          </cell>
        </row>
        <row r="453">
          <cell r="F453">
            <v>1550</v>
          </cell>
        </row>
        <row r="453">
          <cell r="M453">
            <v>250</v>
          </cell>
        </row>
        <row r="453">
          <cell r="O453">
            <v>50</v>
          </cell>
        </row>
        <row r="454">
          <cell r="F454">
            <v>1560</v>
          </cell>
        </row>
        <row r="454">
          <cell r="M454">
            <v>250</v>
          </cell>
        </row>
        <row r="454">
          <cell r="O454">
            <v>50</v>
          </cell>
        </row>
        <row r="455">
          <cell r="F455">
            <v>1580</v>
          </cell>
        </row>
        <row r="455">
          <cell r="M455">
            <v>250</v>
          </cell>
        </row>
        <row r="455">
          <cell r="O455">
            <v>50</v>
          </cell>
        </row>
        <row r="456">
          <cell r="F456">
            <v>1600</v>
          </cell>
        </row>
        <row r="456">
          <cell r="M456">
            <v>250</v>
          </cell>
        </row>
        <row r="456">
          <cell r="O456">
            <v>50</v>
          </cell>
        </row>
        <row r="457">
          <cell r="F457">
            <v>1610</v>
          </cell>
        </row>
        <row r="457">
          <cell r="M457">
            <v>250</v>
          </cell>
        </row>
        <row r="457">
          <cell r="O457">
            <v>50</v>
          </cell>
        </row>
      </sheetData>
      <sheetData sheetId="5"/>
      <sheetData sheetId="6">
        <row r="434">
          <cell r="AC434">
            <v>10</v>
          </cell>
          <cell r="AD434">
            <v>20</v>
          </cell>
          <cell r="AE434">
            <v>30</v>
          </cell>
          <cell r="AF434">
            <v>40</v>
          </cell>
        </row>
        <row r="435">
          <cell r="AC435">
            <v>13</v>
          </cell>
          <cell r="AD435">
            <v>26</v>
          </cell>
        </row>
        <row r="435">
          <cell r="AF435">
            <v>52</v>
          </cell>
        </row>
        <row r="436">
          <cell r="AC436">
            <v>15</v>
          </cell>
          <cell r="AD436">
            <v>30</v>
          </cell>
        </row>
        <row r="436">
          <cell r="AF436">
            <v>60</v>
          </cell>
        </row>
        <row r="437">
          <cell r="AC437">
            <v>16</v>
          </cell>
          <cell r="AD437">
            <v>32</v>
          </cell>
        </row>
        <row r="437">
          <cell r="AF437">
            <v>64</v>
          </cell>
        </row>
        <row r="438">
          <cell r="AC438">
            <v>16</v>
          </cell>
          <cell r="AD438">
            <v>32</v>
          </cell>
        </row>
        <row r="438">
          <cell r="AF438">
            <v>64</v>
          </cell>
        </row>
        <row r="439">
          <cell r="AC439">
            <v>17</v>
          </cell>
          <cell r="AD439">
            <v>34</v>
          </cell>
        </row>
        <row r="439">
          <cell r="AF439">
            <v>68</v>
          </cell>
        </row>
        <row r="440">
          <cell r="AC440">
            <v>18</v>
          </cell>
          <cell r="AD440">
            <v>36</v>
          </cell>
        </row>
        <row r="440">
          <cell r="AF440">
            <v>72</v>
          </cell>
        </row>
        <row r="441">
          <cell r="AC441">
            <v>19</v>
          </cell>
          <cell r="AD441">
            <v>38</v>
          </cell>
        </row>
        <row r="441">
          <cell r="AF441">
            <v>76</v>
          </cell>
        </row>
        <row r="442">
          <cell r="AC442">
            <v>19</v>
          </cell>
          <cell r="AD442">
            <v>38</v>
          </cell>
        </row>
        <row r="442">
          <cell r="AF442">
            <v>76</v>
          </cell>
        </row>
        <row r="443">
          <cell r="AC443">
            <v>19</v>
          </cell>
          <cell r="AD443">
            <v>38</v>
          </cell>
        </row>
        <row r="443">
          <cell r="AF443">
            <v>76</v>
          </cell>
        </row>
        <row r="444">
          <cell r="AC444">
            <v>20</v>
          </cell>
          <cell r="AD444">
            <v>40</v>
          </cell>
        </row>
        <row r="444">
          <cell r="AF444">
            <v>80</v>
          </cell>
        </row>
        <row r="445">
          <cell r="AC445">
            <v>20</v>
          </cell>
          <cell r="AD445">
            <v>40</v>
          </cell>
        </row>
        <row r="445">
          <cell r="AF445">
            <v>80</v>
          </cell>
        </row>
        <row r="446">
          <cell r="AC446">
            <v>21</v>
          </cell>
          <cell r="AD446">
            <v>42</v>
          </cell>
        </row>
        <row r="446">
          <cell r="AF446">
            <v>84</v>
          </cell>
        </row>
        <row r="447">
          <cell r="AC447">
            <v>21</v>
          </cell>
          <cell r="AD447">
            <v>42</v>
          </cell>
        </row>
        <row r="447">
          <cell r="AF447">
            <v>84</v>
          </cell>
        </row>
        <row r="448">
          <cell r="AC448">
            <v>21</v>
          </cell>
          <cell r="AD448">
            <v>42</v>
          </cell>
        </row>
        <row r="448">
          <cell r="AF448">
            <v>84</v>
          </cell>
        </row>
        <row r="449">
          <cell r="AC449">
            <v>21</v>
          </cell>
          <cell r="AD449">
            <v>42</v>
          </cell>
        </row>
        <row r="449">
          <cell r="AF449">
            <v>84</v>
          </cell>
        </row>
        <row r="450">
          <cell r="AC450">
            <v>22</v>
          </cell>
          <cell r="AD450">
            <v>44</v>
          </cell>
        </row>
        <row r="450">
          <cell r="AF450">
            <v>88</v>
          </cell>
        </row>
        <row r="451">
          <cell r="AC451">
            <v>22</v>
          </cell>
          <cell r="AD451">
            <v>44</v>
          </cell>
        </row>
        <row r="451">
          <cell r="AF451">
            <v>88</v>
          </cell>
        </row>
        <row r="452">
          <cell r="AC452">
            <v>22</v>
          </cell>
          <cell r="AD452">
            <v>44</v>
          </cell>
        </row>
        <row r="452">
          <cell r="AF452">
            <v>88</v>
          </cell>
        </row>
        <row r="453">
          <cell r="AC453">
            <v>23</v>
          </cell>
          <cell r="AD453">
            <v>46</v>
          </cell>
        </row>
        <row r="453">
          <cell r="AF453">
            <v>92</v>
          </cell>
        </row>
        <row r="454">
          <cell r="AC454">
            <v>23</v>
          </cell>
          <cell r="AD454">
            <v>46</v>
          </cell>
        </row>
        <row r="454">
          <cell r="AF454">
            <v>92</v>
          </cell>
        </row>
        <row r="455">
          <cell r="AC455">
            <v>23</v>
          </cell>
          <cell r="AD455">
            <v>46</v>
          </cell>
        </row>
        <row r="455">
          <cell r="AF455">
            <v>92</v>
          </cell>
        </row>
        <row r="456">
          <cell r="AC456">
            <v>23</v>
          </cell>
          <cell r="AD456">
            <v>46</v>
          </cell>
        </row>
        <row r="456">
          <cell r="AF456">
            <v>92</v>
          </cell>
        </row>
        <row r="457">
          <cell r="AC457">
            <v>23</v>
          </cell>
          <cell r="AD457">
            <v>46</v>
          </cell>
        </row>
        <row r="457">
          <cell r="AF457">
            <v>92</v>
          </cell>
        </row>
        <row r="458">
          <cell r="AC458">
            <v>24</v>
          </cell>
          <cell r="AD458">
            <v>48</v>
          </cell>
        </row>
        <row r="458">
          <cell r="AF458">
            <v>96</v>
          </cell>
        </row>
        <row r="459">
          <cell r="AC459">
            <v>24</v>
          </cell>
          <cell r="AD459">
            <v>48</v>
          </cell>
        </row>
        <row r="459">
          <cell r="AF459">
            <v>96</v>
          </cell>
        </row>
        <row r="460">
          <cell r="AC460">
            <v>24</v>
          </cell>
          <cell r="AD460">
            <v>48</v>
          </cell>
        </row>
        <row r="460">
          <cell r="AF460">
            <v>96</v>
          </cell>
        </row>
        <row r="461">
          <cell r="AC461">
            <v>24</v>
          </cell>
          <cell r="AD461">
            <v>48</v>
          </cell>
        </row>
        <row r="461">
          <cell r="AF461">
            <v>96</v>
          </cell>
        </row>
        <row r="462">
          <cell r="AC462">
            <v>25</v>
          </cell>
          <cell r="AD462">
            <v>50</v>
          </cell>
        </row>
        <row r="462">
          <cell r="AF462">
            <v>100</v>
          </cell>
        </row>
        <row r="463">
          <cell r="AC463">
            <v>25</v>
          </cell>
          <cell r="AD463">
            <v>50</v>
          </cell>
        </row>
        <row r="463">
          <cell r="AF463">
            <v>100</v>
          </cell>
        </row>
        <row r="464">
          <cell r="AC464">
            <v>25</v>
          </cell>
          <cell r="AD464">
            <v>50</v>
          </cell>
        </row>
        <row r="464">
          <cell r="AF464">
            <v>100</v>
          </cell>
        </row>
        <row r="465">
          <cell r="AC465">
            <v>25</v>
          </cell>
          <cell r="AD465">
            <v>50</v>
          </cell>
        </row>
        <row r="465">
          <cell r="AF465">
            <v>100</v>
          </cell>
        </row>
        <row r="466">
          <cell r="AC466">
            <v>25</v>
          </cell>
          <cell r="AD466">
            <v>50</v>
          </cell>
        </row>
        <row r="466">
          <cell r="AF466">
            <v>100</v>
          </cell>
        </row>
        <row r="467">
          <cell r="AC467">
            <v>25</v>
          </cell>
          <cell r="AD467">
            <v>50</v>
          </cell>
        </row>
        <row r="467">
          <cell r="AF467">
            <v>100</v>
          </cell>
        </row>
        <row r="468">
          <cell r="AC468">
            <v>25</v>
          </cell>
          <cell r="AD468">
            <v>50</v>
          </cell>
        </row>
        <row r="468">
          <cell r="AF468">
            <v>100</v>
          </cell>
        </row>
        <row r="469">
          <cell r="AC469">
            <v>26</v>
          </cell>
          <cell r="AD469">
            <v>52</v>
          </cell>
        </row>
        <row r="469">
          <cell r="AF469">
            <v>104</v>
          </cell>
        </row>
        <row r="470">
          <cell r="AC470">
            <v>26</v>
          </cell>
          <cell r="AD470">
            <v>52</v>
          </cell>
        </row>
        <row r="470">
          <cell r="AF470">
            <v>104</v>
          </cell>
        </row>
        <row r="471">
          <cell r="AC471">
            <v>26</v>
          </cell>
          <cell r="AD471">
            <v>52</v>
          </cell>
        </row>
        <row r="471">
          <cell r="AF471">
            <v>104</v>
          </cell>
        </row>
        <row r="472">
          <cell r="AC472">
            <v>26</v>
          </cell>
          <cell r="AD472">
            <v>52</v>
          </cell>
        </row>
        <row r="472">
          <cell r="AF472">
            <v>104</v>
          </cell>
        </row>
        <row r="473">
          <cell r="AC473">
            <v>26</v>
          </cell>
          <cell r="AD473">
            <v>52</v>
          </cell>
        </row>
        <row r="473">
          <cell r="AF473">
            <v>104</v>
          </cell>
        </row>
        <row r="474">
          <cell r="AC474">
            <v>26</v>
          </cell>
          <cell r="AD474">
            <v>52</v>
          </cell>
        </row>
        <row r="474">
          <cell r="AF474">
            <v>104</v>
          </cell>
        </row>
        <row r="475">
          <cell r="AC475">
            <v>26</v>
          </cell>
          <cell r="AD475">
            <v>52</v>
          </cell>
        </row>
        <row r="475">
          <cell r="AF475">
            <v>104</v>
          </cell>
        </row>
        <row r="476">
          <cell r="AC476">
            <v>27</v>
          </cell>
          <cell r="AD476">
            <v>54</v>
          </cell>
        </row>
        <row r="476">
          <cell r="AF476">
            <v>108</v>
          </cell>
        </row>
        <row r="477">
          <cell r="AC477">
            <v>27</v>
          </cell>
          <cell r="AD477">
            <v>54</v>
          </cell>
        </row>
        <row r="477">
          <cell r="AF477">
            <v>108</v>
          </cell>
        </row>
        <row r="478">
          <cell r="AC478">
            <v>27</v>
          </cell>
          <cell r="AD478">
            <v>54</v>
          </cell>
        </row>
        <row r="478">
          <cell r="AF478">
            <v>108</v>
          </cell>
        </row>
        <row r="479">
          <cell r="AC479">
            <v>27</v>
          </cell>
          <cell r="AD479">
            <v>54</v>
          </cell>
        </row>
        <row r="479">
          <cell r="AF479">
            <v>108</v>
          </cell>
        </row>
        <row r="480">
          <cell r="AC480">
            <v>27</v>
          </cell>
          <cell r="AD480">
            <v>54</v>
          </cell>
        </row>
        <row r="480">
          <cell r="AF480">
            <v>108</v>
          </cell>
        </row>
        <row r="481">
          <cell r="AC481">
            <v>27</v>
          </cell>
          <cell r="AD481">
            <v>54</v>
          </cell>
        </row>
        <row r="481">
          <cell r="AF481">
            <v>108</v>
          </cell>
        </row>
        <row r="482">
          <cell r="AC482">
            <v>27</v>
          </cell>
          <cell r="AD482">
            <v>54</v>
          </cell>
        </row>
        <row r="482">
          <cell r="AF482">
            <v>108</v>
          </cell>
        </row>
        <row r="483">
          <cell r="AC483">
            <v>27</v>
          </cell>
          <cell r="AD483">
            <v>54</v>
          </cell>
        </row>
        <row r="483">
          <cell r="AF483">
            <v>108</v>
          </cell>
        </row>
        <row r="484">
          <cell r="AC484">
            <v>28</v>
          </cell>
          <cell r="AD484">
            <v>56</v>
          </cell>
        </row>
        <row r="484">
          <cell r="AF484">
            <v>112</v>
          </cell>
        </row>
        <row r="485">
          <cell r="AC485">
            <v>28</v>
          </cell>
          <cell r="AD485">
            <v>56</v>
          </cell>
        </row>
        <row r="485">
          <cell r="AF485">
            <v>112</v>
          </cell>
        </row>
        <row r="486">
          <cell r="AC486">
            <v>28</v>
          </cell>
          <cell r="AD486">
            <v>56</v>
          </cell>
        </row>
        <row r="486">
          <cell r="AF486">
            <v>112</v>
          </cell>
        </row>
        <row r="487">
          <cell r="AC487">
            <v>28</v>
          </cell>
          <cell r="AD487">
            <v>56</v>
          </cell>
        </row>
        <row r="487">
          <cell r="AF487">
            <v>112</v>
          </cell>
        </row>
        <row r="488">
          <cell r="AC488">
            <v>28</v>
          </cell>
          <cell r="AD488">
            <v>56</v>
          </cell>
        </row>
        <row r="488">
          <cell r="AF488">
            <v>112</v>
          </cell>
        </row>
        <row r="489">
          <cell r="AC489">
            <v>28</v>
          </cell>
          <cell r="AD489">
            <v>56</v>
          </cell>
        </row>
        <row r="489">
          <cell r="AF489">
            <v>112</v>
          </cell>
        </row>
        <row r="490">
          <cell r="AC490">
            <v>28</v>
          </cell>
          <cell r="AD490">
            <v>56</v>
          </cell>
        </row>
        <row r="490">
          <cell r="AF490">
            <v>112</v>
          </cell>
        </row>
        <row r="491">
          <cell r="AC491">
            <v>28</v>
          </cell>
          <cell r="AD491">
            <v>56</v>
          </cell>
        </row>
        <row r="491">
          <cell r="AF491">
            <v>112</v>
          </cell>
        </row>
        <row r="492">
          <cell r="AC492">
            <v>28</v>
          </cell>
          <cell r="AD492">
            <v>56</v>
          </cell>
        </row>
        <row r="492">
          <cell r="AF492">
            <v>112</v>
          </cell>
        </row>
        <row r="493">
          <cell r="AC493">
            <v>29</v>
          </cell>
          <cell r="AD493">
            <v>58</v>
          </cell>
        </row>
        <row r="493">
          <cell r="AF493">
            <v>116</v>
          </cell>
        </row>
        <row r="494">
          <cell r="AC494">
            <v>29</v>
          </cell>
          <cell r="AD494">
            <v>58</v>
          </cell>
        </row>
        <row r="494">
          <cell r="AF494">
            <v>116</v>
          </cell>
        </row>
        <row r="495">
          <cell r="AC495">
            <v>29</v>
          </cell>
          <cell r="AD495">
            <v>58</v>
          </cell>
        </row>
        <row r="495">
          <cell r="AF495">
            <v>116</v>
          </cell>
        </row>
        <row r="496">
          <cell r="AC496">
            <v>29</v>
          </cell>
          <cell r="AD496">
            <v>58</v>
          </cell>
        </row>
        <row r="496">
          <cell r="AF496">
            <v>116</v>
          </cell>
        </row>
        <row r="497">
          <cell r="AC497">
            <v>29</v>
          </cell>
          <cell r="AD497">
            <v>58</v>
          </cell>
        </row>
        <row r="497">
          <cell r="AF497">
            <v>116</v>
          </cell>
        </row>
        <row r="498">
          <cell r="AC498">
            <v>29</v>
          </cell>
          <cell r="AD498">
            <v>58</v>
          </cell>
        </row>
        <row r="498">
          <cell r="AF498">
            <v>116</v>
          </cell>
        </row>
        <row r="499">
          <cell r="AC499">
            <v>29</v>
          </cell>
          <cell r="AD499">
            <v>58</v>
          </cell>
        </row>
        <row r="499">
          <cell r="AF499">
            <v>116</v>
          </cell>
        </row>
        <row r="500">
          <cell r="AC500">
            <v>29</v>
          </cell>
          <cell r="AD500">
            <v>58</v>
          </cell>
        </row>
        <row r="500">
          <cell r="AF500">
            <v>116</v>
          </cell>
        </row>
        <row r="501">
          <cell r="AC501">
            <v>29</v>
          </cell>
          <cell r="AD501">
            <v>58</v>
          </cell>
        </row>
        <row r="501">
          <cell r="AF501">
            <v>116</v>
          </cell>
        </row>
        <row r="502">
          <cell r="AC502">
            <v>29</v>
          </cell>
          <cell r="AD502">
            <v>58</v>
          </cell>
        </row>
        <row r="502">
          <cell r="AF502">
            <v>116</v>
          </cell>
        </row>
        <row r="503">
          <cell r="AC503">
            <v>29</v>
          </cell>
          <cell r="AD503">
            <v>58</v>
          </cell>
        </row>
        <row r="503">
          <cell r="AF503">
            <v>116</v>
          </cell>
        </row>
        <row r="504">
          <cell r="AC504">
            <v>30</v>
          </cell>
          <cell r="AD504">
            <v>60</v>
          </cell>
        </row>
        <row r="504">
          <cell r="AF504">
            <v>120</v>
          </cell>
        </row>
        <row r="505">
          <cell r="AC505">
            <v>30</v>
          </cell>
          <cell r="AD505">
            <v>60</v>
          </cell>
        </row>
        <row r="505">
          <cell r="AF505">
            <v>120</v>
          </cell>
        </row>
        <row r="506">
          <cell r="AC506">
            <v>30</v>
          </cell>
          <cell r="AD506">
            <v>60</v>
          </cell>
        </row>
        <row r="506">
          <cell r="AF506">
            <v>120</v>
          </cell>
        </row>
        <row r="507">
          <cell r="AC507">
            <v>30</v>
          </cell>
          <cell r="AD507">
            <v>60</v>
          </cell>
        </row>
        <row r="507">
          <cell r="AF507">
            <v>120</v>
          </cell>
        </row>
        <row r="508">
          <cell r="AC508">
            <v>30</v>
          </cell>
          <cell r="AD508">
            <v>60</v>
          </cell>
        </row>
        <row r="508">
          <cell r="AF508">
            <v>120</v>
          </cell>
        </row>
        <row r="509">
          <cell r="AC509">
            <v>30</v>
          </cell>
          <cell r="AD509">
            <v>60</v>
          </cell>
        </row>
        <row r="509">
          <cell r="AF509">
            <v>120</v>
          </cell>
        </row>
        <row r="510">
          <cell r="AC510">
            <v>30</v>
          </cell>
          <cell r="AD510">
            <v>60</v>
          </cell>
        </row>
        <row r="510">
          <cell r="AF510">
            <v>120</v>
          </cell>
        </row>
        <row r="511">
          <cell r="AC511">
            <v>30</v>
          </cell>
          <cell r="AD511">
            <v>60</v>
          </cell>
        </row>
        <row r="511">
          <cell r="AF511">
            <v>120</v>
          </cell>
        </row>
        <row r="512">
          <cell r="AC512">
            <v>30</v>
          </cell>
          <cell r="AD512">
            <v>60</v>
          </cell>
        </row>
        <row r="512">
          <cell r="AF512">
            <v>120</v>
          </cell>
        </row>
        <row r="513">
          <cell r="AC513">
            <v>30</v>
          </cell>
          <cell r="AD513">
            <v>60</v>
          </cell>
        </row>
        <row r="513">
          <cell r="AF513">
            <v>120</v>
          </cell>
        </row>
        <row r="514">
          <cell r="AC514">
            <v>30</v>
          </cell>
          <cell r="AD514">
            <v>60</v>
          </cell>
        </row>
        <row r="514">
          <cell r="AF514">
            <v>120</v>
          </cell>
        </row>
        <row r="515">
          <cell r="AC515">
            <v>30</v>
          </cell>
          <cell r="AD515">
            <v>60</v>
          </cell>
        </row>
        <row r="515">
          <cell r="AF515">
            <v>120</v>
          </cell>
        </row>
        <row r="516">
          <cell r="AC516">
            <v>31</v>
          </cell>
          <cell r="AD516">
            <v>62</v>
          </cell>
        </row>
        <row r="516">
          <cell r="AF516">
            <v>124</v>
          </cell>
        </row>
        <row r="517">
          <cell r="AC517">
            <v>31</v>
          </cell>
          <cell r="AD517">
            <v>62</v>
          </cell>
        </row>
        <row r="517">
          <cell r="AF517">
            <v>124</v>
          </cell>
        </row>
        <row r="518">
          <cell r="AC518">
            <v>31</v>
          </cell>
          <cell r="AD518">
            <v>62</v>
          </cell>
        </row>
        <row r="518">
          <cell r="AF518">
            <v>124</v>
          </cell>
        </row>
        <row r="519">
          <cell r="AC519">
            <v>31</v>
          </cell>
          <cell r="AD519">
            <v>62</v>
          </cell>
        </row>
        <row r="519">
          <cell r="AF519">
            <v>124</v>
          </cell>
        </row>
        <row r="520">
          <cell r="AC520">
            <v>31</v>
          </cell>
          <cell r="AD520">
            <v>62</v>
          </cell>
        </row>
        <row r="520">
          <cell r="AF520">
            <v>124</v>
          </cell>
        </row>
        <row r="521">
          <cell r="AC521">
            <v>31</v>
          </cell>
          <cell r="AD521">
            <v>62</v>
          </cell>
        </row>
        <row r="521">
          <cell r="AF521">
            <v>124</v>
          </cell>
        </row>
        <row r="522">
          <cell r="AC522">
            <v>31</v>
          </cell>
          <cell r="AD522">
            <v>62</v>
          </cell>
        </row>
        <row r="522">
          <cell r="AF522">
            <v>124</v>
          </cell>
        </row>
        <row r="523">
          <cell r="AC523">
            <v>31</v>
          </cell>
          <cell r="AD523">
            <v>62</v>
          </cell>
        </row>
        <row r="523">
          <cell r="AF523">
            <v>124</v>
          </cell>
        </row>
        <row r="524">
          <cell r="AC524">
            <v>31</v>
          </cell>
          <cell r="AD524">
            <v>62</v>
          </cell>
        </row>
        <row r="524">
          <cell r="AF524">
            <v>124</v>
          </cell>
        </row>
        <row r="525">
          <cell r="AC525">
            <v>31</v>
          </cell>
          <cell r="AD525">
            <v>62</v>
          </cell>
        </row>
        <row r="525">
          <cell r="AF525">
            <v>124</v>
          </cell>
        </row>
        <row r="526">
          <cell r="AC526">
            <v>31</v>
          </cell>
          <cell r="AD526">
            <v>62</v>
          </cell>
        </row>
        <row r="526">
          <cell r="AF526">
            <v>124</v>
          </cell>
        </row>
        <row r="527">
          <cell r="AC527">
            <v>31</v>
          </cell>
          <cell r="AD527">
            <v>62</v>
          </cell>
        </row>
        <row r="527">
          <cell r="AF527">
            <v>124</v>
          </cell>
        </row>
        <row r="528">
          <cell r="AC528">
            <v>31</v>
          </cell>
          <cell r="AD528">
            <v>62</v>
          </cell>
        </row>
        <row r="528">
          <cell r="AF528">
            <v>124</v>
          </cell>
        </row>
        <row r="529">
          <cell r="AC529">
            <v>32</v>
          </cell>
          <cell r="AD529">
            <v>64</v>
          </cell>
        </row>
        <row r="529">
          <cell r="AF529">
            <v>128</v>
          </cell>
        </row>
        <row r="530">
          <cell r="AC530">
            <v>32</v>
          </cell>
          <cell r="AD530">
            <v>64</v>
          </cell>
        </row>
        <row r="530">
          <cell r="AF530">
            <v>128</v>
          </cell>
        </row>
        <row r="531">
          <cell r="AC531">
            <v>32</v>
          </cell>
          <cell r="AD531">
            <v>64</v>
          </cell>
        </row>
        <row r="531">
          <cell r="AF531">
            <v>128</v>
          </cell>
        </row>
        <row r="532">
          <cell r="AC532">
            <v>32</v>
          </cell>
          <cell r="AD532">
            <v>64</v>
          </cell>
        </row>
        <row r="532">
          <cell r="AF532">
            <v>128</v>
          </cell>
        </row>
        <row r="533">
          <cell r="AC533">
            <v>32</v>
          </cell>
          <cell r="AD533">
            <v>64</v>
          </cell>
        </row>
        <row r="533">
          <cell r="AF533">
            <v>128</v>
          </cell>
        </row>
        <row r="573">
          <cell r="C573">
            <v>1</v>
          </cell>
        </row>
        <row r="573">
          <cell r="F573">
            <v>3</v>
          </cell>
          <cell r="G573">
            <v>6</v>
          </cell>
          <cell r="H573">
            <v>12</v>
          </cell>
          <cell r="I573">
            <v>24</v>
          </cell>
        </row>
        <row r="574">
          <cell r="C574">
            <v>1</v>
          </cell>
        </row>
        <row r="574">
          <cell r="F574">
            <v>3</v>
          </cell>
          <cell r="G574">
            <v>6</v>
          </cell>
          <cell r="H574">
            <v>12</v>
          </cell>
          <cell r="I574">
            <v>24</v>
          </cell>
        </row>
        <row r="575">
          <cell r="C575">
            <v>1</v>
          </cell>
        </row>
        <row r="575">
          <cell r="F575">
            <v>3</v>
          </cell>
          <cell r="G575">
            <v>6</v>
          </cell>
          <cell r="H575">
            <v>12</v>
          </cell>
          <cell r="I575">
            <v>24</v>
          </cell>
        </row>
        <row r="576">
          <cell r="C576">
            <v>2</v>
          </cell>
        </row>
        <row r="576">
          <cell r="F576">
            <v>4</v>
          </cell>
          <cell r="G576">
            <v>8</v>
          </cell>
          <cell r="H576">
            <v>16</v>
          </cell>
          <cell r="I576">
            <v>32</v>
          </cell>
        </row>
        <row r="577">
          <cell r="C577">
            <v>2</v>
          </cell>
        </row>
        <row r="577">
          <cell r="F577">
            <v>4</v>
          </cell>
          <cell r="G577">
            <v>8</v>
          </cell>
          <cell r="H577">
            <v>16</v>
          </cell>
          <cell r="I577">
            <v>32</v>
          </cell>
        </row>
        <row r="578">
          <cell r="C578">
            <v>2</v>
          </cell>
        </row>
        <row r="578">
          <cell r="F578">
            <v>4</v>
          </cell>
          <cell r="G578">
            <v>8</v>
          </cell>
          <cell r="H578">
            <v>16</v>
          </cell>
          <cell r="I578">
            <v>32</v>
          </cell>
        </row>
        <row r="579">
          <cell r="C579">
            <v>2</v>
          </cell>
        </row>
        <row r="579">
          <cell r="F579">
            <v>4</v>
          </cell>
          <cell r="G579">
            <v>8</v>
          </cell>
          <cell r="H579">
            <v>16</v>
          </cell>
          <cell r="I579">
            <v>32</v>
          </cell>
        </row>
        <row r="580">
          <cell r="C580">
            <v>2</v>
          </cell>
        </row>
        <row r="580">
          <cell r="F580">
            <v>4</v>
          </cell>
          <cell r="G580">
            <v>8</v>
          </cell>
          <cell r="H580">
            <v>16</v>
          </cell>
          <cell r="I580">
            <v>32</v>
          </cell>
        </row>
        <row r="581">
          <cell r="C581">
            <v>3</v>
          </cell>
        </row>
        <row r="581">
          <cell r="F581">
            <v>6</v>
          </cell>
          <cell r="G581">
            <v>12</v>
          </cell>
          <cell r="H581">
            <v>24</v>
          </cell>
          <cell r="I581">
            <v>48</v>
          </cell>
        </row>
        <row r="582">
          <cell r="C582">
            <v>3</v>
          </cell>
        </row>
        <row r="582">
          <cell r="F582">
            <v>6</v>
          </cell>
          <cell r="G582">
            <v>12</v>
          </cell>
          <cell r="H582">
            <v>24</v>
          </cell>
          <cell r="I582">
            <v>48</v>
          </cell>
        </row>
        <row r="583">
          <cell r="C583">
            <v>3</v>
          </cell>
        </row>
        <row r="583">
          <cell r="F583">
            <v>6</v>
          </cell>
          <cell r="G583">
            <v>12</v>
          </cell>
          <cell r="H583">
            <v>24</v>
          </cell>
          <cell r="I583">
            <v>48</v>
          </cell>
        </row>
        <row r="584">
          <cell r="C584">
            <v>3</v>
          </cell>
        </row>
        <row r="584">
          <cell r="F584">
            <v>6</v>
          </cell>
          <cell r="G584">
            <v>12</v>
          </cell>
          <cell r="H584">
            <v>24</v>
          </cell>
          <cell r="I584">
            <v>48</v>
          </cell>
        </row>
        <row r="585">
          <cell r="C585">
            <v>3</v>
          </cell>
        </row>
        <row r="585">
          <cell r="F585">
            <v>6</v>
          </cell>
          <cell r="G585">
            <v>12</v>
          </cell>
          <cell r="H585">
            <v>24</v>
          </cell>
          <cell r="I585">
            <v>48</v>
          </cell>
        </row>
        <row r="586">
          <cell r="C586">
            <v>4</v>
          </cell>
        </row>
        <row r="586">
          <cell r="F586">
            <v>8</v>
          </cell>
          <cell r="G586">
            <v>16</v>
          </cell>
          <cell r="H586">
            <v>32</v>
          </cell>
          <cell r="I586">
            <v>64</v>
          </cell>
        </row>
        <row r="587">
          <cell r="C587">
            <v>4</v>
          </cell>
        </row>
        <row r="587">
          <cell r="G587">
            <v>16</v>
          </cell>
          <cell r="H587">
            <v>32</v>
          </cell>
          <cell r="I587">
            <v>64</v>
          </cell>
        </row>
        <row r="588">
          <cell r="C588">
            <v>4</v>
          </cell>
        </row>
        <row r="588">
          <cell r="G588">
            <v>16</v>
          </cell>
          <cell r="H588">
            <v>32</v>
          </cell>
          <cell r="I588">
            <v>64</v>
          </cell>
        </row>
        <row r="589">
          <cell r="C589">
            <v>4</v>
          </cell>
        </row>
        <row r="589">
          <cell r="G589">
            <v>16</v>
          </cell>
          <cell r="H589">
            <v>32</v>
          </cell>
          <cell r="I589">
            <v>64</v>
          </cell>
        </row>
        <row r="590">
          <cell r="C590">
            <v>4</v>
          </cell>
        </row>
        <row r="590">
          <cell r="G590">
            <v>16</v>
          </cell>
          <cell r="H590">
            <v>32</v>
          </cell>
          <cell r="I590">
            <v>64</v>
          </cell>
        </row>
        <row r="591">
          <cell r="C591">
            <v>5</v>
          </cell>
        </row>
        <row r="591">
          <cell r="G591">
            <v>20</v>
          </cell>
          <cell r="H591">
            <v>40</v>
          </cell>
          <cell r="I591">
            <v>80</v>
          </cell>
        </row>
        <row r="592">
          <cell r="C592">
            <v>5</v>
          </cell>
        </row>
        <row r="592">
          <cell r="H592">
            <v>40</v>
          </cell>
          <cell r="I592">
            <v>80</v>
          </cell>
        </row>
        <row r="593">
          <cell r="C593">
            <v>5</v>
          </cell>
        </row>
        <row r="593">
          <cell r="H593">
            <v>40</v>
          </cell>
          <cell r="I593">
            <v>80</v>
          </cell>
        </row>
        <row r="594">
          <cell r="C594">
            <v>5</v>
          </cell>
        </row>
        <row r="594">
          <cell r="H594">
            <v>40</v>
          </cell>
          <cell r="I594">
            <v>80</v>
          </cell>
        </row>
        <row r="595">
          <cell r="C595">
            <v>5</v>
          </cell>
        </row>
        <row r="595">
          <cell r="H595">
            <v>40</v>
          </cell>
          <cell r="I595">
            <v>80</v>
          </cell>
        </row>
        <row r="596">
          <cell r="C596">
            <v>6</v>
          </cell>
        </row>
        <row r="596">
          <cell r="H596">
            <v>48</v>
          </cell>
          <cell r="I596">
            <v>96</v>
          </cell>
        </row>
        <row r="597">
          <cell r="C597">
            <v>6</v>
          </cell>
        </row>
        <row r="597">
          <cell r="I597">
            <v>96</v>
          </cell>
        </row>
        <row r="598">
          <cell r="C598">
            <v>6</v>
          </cell>
        </row>
        <row r="598">
          <cell r="I598">
            <v>96</v>
          </cell>
        </row>
        <row r="599">
          <cell r="C599">
            <v>6</v>
          </cell>
        </row>
        <row r="599">
          <cell r="I599">
            <v>96</v>
          </cell>
        </row>
        <row r="600">
          <cell r="C600">
            <v>6</v>
          </cell>
        </row>
        <row r="600">
          <cell r="I600">
            <v>96</v>
          </cell>
        </row>
        <row r="601">
          <cell r="C601">
            <v>7</v>
          </cell>
        </row>
        <row r="601">
          <cell r="I601">
            <v>112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@词条效果表"/>
      <sheetName val="代对表"/>
      <sheetName val="数据引用"/>
      <sheetName val="辅助表1"/>
      <sheetName val="属性机制分配"/>
      <sheetName val="数值必比例"/>
    </sheetNames>
    <sheetDataSet>
      <sheetData sheetId="0"/>
      <sheetData sheetId="1"/>
      <sheetData sheetId="2">
        <row r="46">
          <cell r="C46">
            <v>2</v>
          </cell>
        </row>
        <row r="49">
          <cell r="D49">
            <v>12</v>
          </cell>
        </row>
        <row r="52">
          <cell r="E52">
            <v>2</v>
          </cell>
        </row>
        <row r="55">
          <cell r="D55">
            <v>4</v>
          </cell>
        </row>
        <row r="58">
          <cell r="C58">
            <v>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H6" sqref="H6"/>
    </sheetView>
  </sheetViews>
  <sheetFormatPr defaultColWidth="9" defaultRowHeight="13.5" outlineLevelRow="7"/>
  <cols>
    <col min="1" max="1" width="13.125" style="1" customWidth="1"/>
    <col min="2" max="2" width="16.125" style="1" customWidth="1"/>
    <col min="3" max="3" width="10.875" style="1" customWidth="1"/>
    <col min="4" max="4" width="20.625" style="1" customWidth="1"/>
    <col min="5" max="6" width="16.75" style="1" customWidth="1"/>
    <col min="7" max="7" width="20.375" style="1" customWidth="1"/>
    <col min="8" max="8" width="26.25" style="1" customWidth="1"/>
    <col min="9" max="9" width="26" style="1" customWidth="1"/>
    <col min="10" max="11" width="18.625" style="1" customWidth="1"/>
    <col min="12" max="12" width="16.125" style="1" customWidth="1"/>
    <col min="13" max="18" width="9" style="1"/>
  </cols>
  <sheetData>
    <row r="1" spans="1:11">
      <c r="A1" s="8" t="s">
        <v>0</v>
      </c>
      <c r="B1" s="8" t="s">
        <v>1</v>
      </c>
      <c r="C1" s="8" t="s">
        <v>2</v>
      </c>
      <c r="D1" s="8" t="s">
        <v>3</v>
      </c>
      <c r="E1" s="43" t="s">
        <v>4</v>
      </c>
      <c r="F1" s="43" t="s">
        <v>5</v>
      </c>
      <c r="G1" s="43" t="s">
        <v>6</v>
      </c>
      <c r="H1" s="8" t="s">
        <v>7</v>
      </c>
      <c r="I1" s="2" t="s">
        <v>8</v>
      </c>
      <c r="J1" s="1" t="s">
        <v>9</v>
      </c>
      <c r="K1" s="1" t="s">
        <v>10</v>
      </c>
    </row>
    <row r="2" spans="1:11">
      <c r="A2" s="41" t="s">
        <v>11</v>
      </c>
      <c r="B2" s="41" t="s">
        <v>12</v>
      </c>
      <c r="C2" s="41" t="s">
        <v>13</v>
      </c>
      <c r="D2" s="41" t="s">
        <v>14</v>
      </c>
      <c r="E2" s="44" t="s">
        <v>15</v>
      </c>
      <c r="F2" s="44" t="s">
        <v>16</v>
      </c>
      <c r="G2" s="44" t="s">
        <v>17</v>
      </c>
      <c r="H2" s="41" t="s">
        <v>18</v>
      </c>
      <c r="I2" s="41" t="s">
        <v>19</v>
      </c>
      <c r="J2" s="45" t="s">
        <v>20</v>
      </c>
      <c r="K2" s="45" t="s">
        <v>21</v>
      </c>
    </row>
    <row r="3" spans="1:17">
      <c r="A3" s="8">
        <v>1</v>
      </c>
      <c r="B3" s="8" t="s">
        <v>22</v>
      </c>
      <c r="C3" s="8" t="s">
        <v>23</v>
      </c>
      <c r="D3" s="8" t="s">
        <v>24</v>
      </c>
      <c r="E3" s="8">
        <v>1003</v>
      </c>
      <c r="F3" s="8">
        <v>4938</v>
      </c>
      <c r="G3" s="8">
        <v>1000030</v>
      </c>
      <c r="H3" s="8" t="s">
        <v>25</v>
      </c>
      <c r="I3" s="2" t="str">
        <f t="shared" ref="I3:I8" si="0">_xlfn.TEXTJOIN(",",TRUE,L3:Q3)</f>
        <v>101,102,103,104,105,106</v>
      </c>
      <c r="J3" s="1">
        <v>50001</v>
      </c>
      <c r="K3" s="1">
        <v>80</v>
      </c>
      <c r="L3" s="1">
        <f t="shared" ref="L3:L8" si="1">A3*100+1</f>
        <v>101</v>
      </c>
      <c r="M3" s="1">
        <f t="shared" ref="M3:M8" si="2">L3+1</f>
        <v>102</v>
      </c>
      <c r="N3" s="1">
        <f t="shared" ref="N3:N8" si="3">M3+1</f>
        <v>103</v>
      </c>
      <c r="O3" s="1">
        <f t="shared" ref="O3:O8" si="4">N3+1</f>
        <v>104</v>
      </c>
      <c r="P3" s="1">
        <f t="shared" ref="P3:P8" si="5">O3+1</f>
        <v>105</v>
      </c>
      <c r="Q3" s="1">
        <f t="shared" ref="Q3:Q8" si="6">P3+1</f>
        <v>106</v>
      </c>
    </row>
    <row r="4" spans="1:17">
      <c r="A4" s="8">
        <v>2</v>
      </c>
      <c r="B4" s="8" t="s">
        <v>26</v>
      </c>
      <c r="C4" s="8" t="s">
        <v>27</v>
      </c>
      <c r="D4" s="8" t="s">
        <v>28</v>
      </c>
      <c r="E4" s="8">
        <v>1000</v>
      </c>
      <c r="F4" s="8">
        <v>4938</v>
      </c>
      <c r="G4" s="8">
        <v>1000000</v>
      </c>
      <c r="H4" s="8" t="s">
        <v>29</v>
      </c>
      <c r="I4" s="2" t="str">
        <f t="shared" si="0"/>
        <v>201,202,203,204,205,206</v>
      </c>
      <c r="J4" s="1">
        <v>50002</v>
      </c>
      <c r="K4" s="1">
        <v>80</v>
      </c>
      <c r="L4" s="1">
        <f t="shared" si="1"/>
        <v>201</v>
      </c>
      <c r="M4" s="1">
        <f t="shared" si="2"/>
        <v>202</v>
      </c>
      <c r="N4" s="1">
        <f t="shared" si="3"/>
        <v>203</v>
      </c>
      <c r="O4" s="1">
        <f t="shared" si="4"/>
        <v>204</v>
      </c>
      <c r="P4" s="1">
        <f t="shared" si="5"/>
        <v>205</v>
      </c>
      <c r="Q4" s="1">
        <f t="shared" si="6"/>
        <v>206</v>
      </c>
    </row>
    <row r="5" spans="1:17">
      <c r="A5" s="8">
        <v>3</v>
      </c>
      <c r="B5" s="8" t="s">
        <v>30</v>
      </c>
      <c r="C5" s="8" t="s">
        <v>31</v>
      </c>
      <c r="D5" s="8" t="s">
        <v>32</v>
      </c>
      <c r="E5" s="8">
        <v>1001</v>
      </c>
      <c r="F5" s="8">
        <v>1650</v>
      </c>
      <c r="G5" s="8">
        <v>1000010</v>
      </c>
      <c r="H5" s="8" t="s">
        <v>33</v>
      </c>
      <c r="I5" s="2" t="str">
        <f t="shared" si="0"/>
        <v>301,302,303,304,305,306</v>
      </c>
      <c r="J5" s="1">
        <v>50003</v>
      </c>
      <c r="K5" s="1">
        <v>80</v>
      </c>
      <c r="L5" s="1">
        <f t="shared" si="1"/>
        <v>301</v>
      </c>
      <c r="M5" s="1">
        <f t="shared" si="2"/>
        <v>302</v>
      </c>
      <c r="N5" s="1">
        <f t="shared" si="3"/>
        <v>303</v>
      </c>
      <c r="O5" s="1">
        <f t="shared" si="4"/>
        <v>304</v>
      </c>
      <c r="P5" s="1">
        <f t="shared" si="5"/>
        <v>305</v>
      </c>
      <c r="Q5" s="1">
        <f t="shared" si="6"/>
        <v>306</v>
      </c>
    </row>
    <row r="6" spans="1:17">
      <c r="A6" s="8">
        <v>4</v>
      </c>
      <c r="B6" s="8" t="s">
        <v>34</v>
      </c>
      <c r="C6" s="8" t="s">
        <v>35</v>
      </c>
      <c r="D6" s="8" t="s">
        <v>36</v>
      </c>
      <c r="E6" s="8">
        <v>1004</v>
      </c>
      <c r="F6" s="8">
        <v>2395</v>
      </c>
      <c r="G6" s="8">
        <v>1000040</v>
      </c>
      <c r="H6" s="8" t="s">
        <v>37</v>
      </c>
      <c r="I6" s="2" t="str">
        <f t="shared" si="0"/>
        <v>401,402,403,404,405,406</v>
      </c>
      <c r="J6" s="1">
        <v>50004</v>
      </c>
      <c r="K6" s="1">
        <v>80</v>
      </c>
      <c r="L6" s="1">
        <f t="shared" si="1"/>
        <v>401</v>
      </c>
      <c r="M6" s="1">
        <f t="shared" si="2"/>
        <v>402</v>
      </c>
      <c r="N6" s="1">
        <f t="shared" si="3"/>
        <v>403</v>
      </c>
      <c r="O6" s="1">
        <f t="shared" si="4"/>
        <v>404</v>
      </c>
      <c r="P6" s="1">
        <f t="shared" si="5"/>
        <v>405</v>
      </c>
      <c r="Q6" s="1">
        <f t="shared" si="6"/>
        <v>406</v>
      </c>
    </row>
    <row r="7" spans="1:17">
      <c r="A7" s="8">
        <v>5</v>
      </c>
      <c r="B7" s="8" t="s">
        <v>38</v>
      </c>
      <c r="C7" s="8" t="s">
        <v>39</v>
      </c>
      <c r="D7" s="8" t="s">
        <v>40</v>
      </c>
      <c r="E7" s="8">
        <v>1002</v>
      </c>
      <c r="F7" s="8">
        <v>1532</v>
      </c>
      <c r="G7" s="8">
        <v>1000021</v>
      </c>
      <c r="H7" s="8" t="s">
        <v>41</v>
      </c>
      <c r="I7" s="2" t="str">
        <f t="shared" si="0"/>
        <v>501,502,503,504,505,506</v>
      </c>
      <c r="J7" s="1">
        <v>50005</v>
      </c>
      <c r="K7" s="1">
        <v>80</v>
      </c>
      <c r="L7" s="1">
        <f t="shared" si="1"/>
        <v>501</v>
      </c>
      <c r="M7" s="1">
        <f t="shared" si="2"/>
        <v>502</v>
      </c>
      <c r="N7" s="1">
        <f t="shared" si="3"/>
        <v>503</v>
      </c>
      <c r="O7" s="1">
        <f t="shared" si="4"/>
        <v>504</v>
      </c>
      <c r="P7" s="1">
        <f t="shared" si="5"/>
        <v>505</v>
      </c>
      <c r="Q7" s="1">
        <f t="shared" si="6"/>
        <v>506</v>
      </c>
    </row>
    <row r="8" spans="1:17">
      <c r="A8" s="8">
        <v>6</v>
      </c>
      <c r="B8" s="8" t="s">
        <v>42</v>
      </c>
      <c r="C8" s="8" t="s">
        <v>43</v>
      </c>
      <c r="D8" s="8" t="s">
        <v>44</v>
      </c>
      <c r="E8" s="8">
        <v>1005</v>
      </c>
      <c r="F8" s="8">
        <v>4938</v>
      </c>
      <c r="G8" s="8">
        <v>1000050</v>
      </c>
      <c r="H8" s="8" t="s">
        <v>45</v>
      </c>
      <c r="I8" s="2" t="str">
        <f t="shared" si="0"/>
        <v>601,602,603,604,605,606</v>
      </c>
      <c r="J8" s="1">
        <v>50006</v>
      </c>
      <c r="K8" s="1">
        <v>80</v>
      </c>
      <c r="L8" s="1">
        <f t="shared" si="1"/>
        <v>601</v>
      </c>
      <c r="M8" s="1">
        <f t="shared" si="2"/>
        <v>602</v>
      </c>
      <c r="N8" s="1">
        <f t="shared" si="3"/>
        <v>603</v>
      </c>
      <c r="O8" s="1">
        <f t="shared" si="4"/>
        <v>604</v>
      </c>
      <c r="P8" s="1">
        <f t="shared" si="5"/>
        <v>605</v>
      </c>
      <c r="Q8" s="1">
        <f t="shared" si="6"/>
        <v>606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1" sqref="B1"/>
    </sheetView>
  </sheetViews>
  <sheetFormatPr defaultColWidth="9" defaultRowHeight="13.5" outlineLevelRow="5" outlineLevelCol="1"/>
  <cols>
    <col min="1" max="1" width="11.375" style="1" customWidth="1"/>
    <col min="2" max="2" width="75.375" style="1" customWidth="1"/>
  </cols>
  <sheetData>
    <row r="1" spans="1:2">
      <c r="A1" s="2" t="s">
        <v>72</v>
      </c>
      <c r="B1" s="2" t="s">
        <v>295</v>
      </c>
    </row>
    <row r="2" ht="15" customHeight="1" spans="1:2">
      <c r="A2" s="3" t="s">
        <v>89</v>
      </c>
      <c r="B2" s="4" t="s">
        <v>296</v>
      </c>
    </row>
    <row r="3" spans="1:2">
      <c r="A3" s="3" t="s">
        <v>109</v>
      </c>
      <c r="B3" s="2"/>
    </row>
    <row r="4" spans="1:2">
      <c r="A4" s="3" t="s">
        <v>129</v>
      </c>
      <c r="B4" s="2"/>
    </row>
    <row r="5" spans="1:2">
      <c r="A5" s="3" t="s">
        <v>194</v>
      </c>
      <c r="B5" s="2"/>
    </row>
    <row r="6" spans="1:2">
      <c r="A6" s="3" t="s">
        <v>226</v>
      </c>
      <c r="B6" s="2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workbookViewId="0">
      <selection activeCell="G22" sqref="G22"/>
    </sheetView>
  </sheetViews>
  <sheetFormatPr defaultColWidth="9" defaultRowHeight="13.5" outlineLevelCol="3"/>
  <cols>
    <col min="1" max="1" width="7.125" style="39" customWidth="1"/>
    <col min="2" max="2" width="16.5" style="39" customWidth="1"/>
    <col min="3" max="3" width="19.375" style="39" customWidth="1"/>
    <col min="4" max="4" width="20.125" style="39" customWidth="1"/>
  </cols>
  <sheetData>
    <row r="1" spans="1:4">
      <c r="A1" s="2" t="s">
        <v>0</v>
      </c>
      <c r="B1" s="2" t="s">
        <v>46</v>
      </c>
      <c r="C1" s="2" t="s">
        <v>47</v>
      </c>
      <c r="D1" s="2" t="s">
        <v>48</v>
      </c>
    </row>
    <row r="2" spans="1:4">
      <c r="A2" s="41" t="s">
        <v>49</v>
      </c>
      <c r="B2" s="41" t="s">
        <v>50</v>
      </c>
      <c r="C2" s="41" t="s">
        <v>51</v>
      </c>
      <c r="D2" s="41" t="s">
        <v>52</v>
      </c>
    </row>
    <row r="3" customFormat="1" spans="1:4">
      <c r="A3" s="42">
        <v>1</v>
      </c>
      <c r="B3" s="42">
        <v>1</v>
      </c>
      <c r="C3" s="42">
        <v>2</v>
      </c>
      <c r="D3" s="42">
        <f>D9+1</f>
        <v>100037</v>
      </c>
    </row>
    <row r="4" customFormat="1" spans="1:4">
      <c r="A4" s="42">
        <v>2</v>
      </c>
      <c r="B4" s="42">
        <v>1</v>
      </c>
      <c r="C4" s="42">
        <v>3</v>
      </c>
      <c r="D4" s="42">
        <v>100031</v>
      </c>
    </row>
    <row r="5" customFormat="1" spans="1:4">
      <c r="A5" s="42">
        <v>3</v>
      </c>
      <c r="B5" s="42">
        <v>1</v>
      </c>
      <c r="C5" s="42">
        <v>6</v>
      </c>
      <c r="D5" s="42">
        <v>100032</v>
      </c>
    </row>
    <row r="6" customFormat="1" spans="1:4">
      <c r="A6" s="42">
        <v>4</v>
      </c>
      <c r="B6" s="42">
        <v>1</v>
      </c>
      <c r="C6" s="42">
        <v>10</v>
      </c>
      <c r="D6" s="42">
        <v>100033</v>
      </c>
    </row>
    <row r="7" customFormat="1" spans="1:4">
      <c r="A7" s="42">
        <v>5</v>
      </c>
      <c r="B7" s="42">
        <v>1</v>
      </c>
      <c r="C7" s="42">
        <v>14</v>
      </c>
      <c r="D7" s="42">
        <v>100034</v>
      </c>
    </row>
    <row r="8" customFormat="1" spans="1:4">
      <c r="A8" s="42">
        <v>6</v>
      </c>
      <c r="B8" s="42">
        <v>1</v>
      </c>
      <c r="C8" s="42">
        <v>18</v>
      </c>
      <c r="D8" s="42">
        <v>100035</v>
      </c>
    </row>
    <row r="9" customFormat="1" spans="1:4">
      <c r="A9" s="42">
        <v>7</v>
      </c>
      <c r="B9" s="42">
        <v>1</v>
      </c>
      <c r="C9" s="42">
        <v>22</v>
      </c>
      <c r="D9" s="42">
        <v>100036</v>
      </c>
    </row>
    <row r="10" customFormat="1" spans="1:4">
      <c r="A10" s="42">
        <v>8</v>
      </c>
      <c r="B10" s="42">
        <v>1</v>
      </c>
      <c r="C10" s="42">
        <v>26</v>
      </c>
      <c r="D10" s="42">
        <v>0</v>
      </c>
    </row>
    <row r="11" customFormat="1" spans="1:4">
      <c r="A11" s="42">
        <v>9</v>
      </c>
      <c r="B11" s="42">
        <v>1</v>
      </c>
      <c r="C11" s="42">
        <v>31</v>
      </c>
      <c r="D11" s="42">
        <v>0</v>
      </c>
    </row>
    <row r="12" customFormat="1" spans="1:4">
      <c r="A12" s="42">
        <v>10</v>
      </c>
      <c r="B12" s="42">
        <f>B3+1</f>
        <v>2</v>
      </c>
      <c r="C12" s="42">
        <f>C3</f>
        <v>2</v>
      </c>
      <c r="D12" s="42">
        <f>D18+1</f>
        <v>100007</v>
      </c>
    </row>
    <row r="13" customFormat="1" spans="1:4">
      <c r="A13" s="42">
        <v>11</v>
      </c>
      <c r="B13" s="42">
        <v>2</v>
      </c>
      <c r="C13" s="42">
        <v>3</v>
      </c>
      <c r="D13" s="42">
        <v>100001</v>
      </c>
    </row>
    <row r="14" customFormat="1" spans="1:4">
      <c r="A14" s="42">
        <v>12</v>
      </c>
      <c r="B14" s="42">
        <f t="shared" ref="B14:B21" si="0">B5+1</f>
        <v>2</v>
      </c>
      <c r="C14" s="42">
        <f t="shared" ref="C14:C21" si="1">C5</f>
        <v>6</v>
      </c>
      <c r="D14" s="42">
        <v>100002</v>
      </c>
    </row>
    <row r="15" customFormat="1" spans="1:4">
      <c r="A15" s="42">
        <v>13</v>
      </c>
      <c r="B15" s="42">
        <f t="shared" si="0"/>
        <v>2</v>
      </c>
      <c r="C15" s="42">
        <f t="shared" si="1"/>
        <v>10</v>
      </c>
      <c r="D15" s="42">
        <v>100003</v>
      </c>
    </row>
    <row r="16" customFormat="1" spans="1:4">
      <c r="A16" s="42">
        <v>14</v>
      </c>
      <c r="B16" s="42">
        <f t="shared" si="0"/>
        <v>2</v>
      </c>
      <c r="C16" s="42">
        <f t="shared" si="1"/>
        <v>14</v>
      </c>
      <c r="D16" s="42">
        <v>100004</v>
      </c>
    </row>
    <row r="17" customFormat="1" spans="1:4">
      <c r="A17" s="42">
        <v>15</v>
      </c>
      <c r="B17" s="42">
        <f t="shared" si="0"/>
        <v>2</v>
      </c>
      <c r="C17" s="42">
        <f t="shared" si="1"/>
        <v>18</v>
      </c>
      <c r="D17" s="42">
        <v>100005</v>
      </c>
    </row>
    <row r="18" customFormat="1" spans="1:4">
      <c r="A18" s="42">
        <v>16</v>
      </c>
      <c r="B18" s="42">
        <f t="shared" si="0"/>
        <v>2</v>
      </c>
      <c r="C18" s="42">
        <f t="shared" si="1"/>
        <v>22</v>
      </c>
      <c r="D18" s="42">
        <v>100006</v>
      </c>
    </row>
    <row r="19" customFormat="1" spans="1:4">
      <c r="A19" s="42">
        <v>17</v>
      </c>
      <c r="B19" s="42">
        <f t="shared" si="0"/>
        <v>2</v>
      </c>
      <c r="C19" s="42">
        <f t="shared" si="1"/>
        <v>26</v>
      </c>
      <c r="D19" s="42">
        <v>0</v>
      </c>
    </row>
    <row r="20" spans="1:4">
      <c r="A20" s="42">
        <v>18</v>
      </c>
      <c r="B20" s="42">
        <f t="shared" si="0"/>
        <v>2</v>
      </c>
      <c r="C20" s="42">
        <f t="shared" si="1"/>
        <v>31</v>
      </c>
      <c r="D20" s="42">
        <v>0</v>
      </c>
    </row>
    <row r="21" spans="1:4">
      <c r="A21" s="42">
        <v>19</v>
      </c>
      <c r="B21" s="42">
        <f t="shared" si="0"/>
        <v>3</v>
      </c>
      <c r="C21" s="42">
        <f t="shared" si="1"/>
        <v>2</v>
      </c>
      <c r="D21" s="42">
        <f>D27+1</f>
        <v>100017</v>
      </c>
    </row>
    <row r="22" spans="1:4">
      <c r="A22" s="42">
        <v>20</v>
      </c>
      <c r="B22" s="42">
        <v>3</v>
      </c>
      <c r="C22" s="42">
        <v>3</v>
      </c>
      <c r="D22" s="42">
        <v>100011</v>
      </c>
    </row>
    <row r="23" spans="1:4">
      <c r="A23" s="42">
        <v>21</v>
      </c>
      <c r="B23" s="42">
        <f t="shared" ref="B23:B30" si="2">B14+1</f>
        <v>3</v>
      </c>
      <c r="C23" s="42">
        <f t="shared" ref="C23:C30" si="3">C14</f>
        <v>6</v>
      </c>
      <c r="D23" s="42">
        <v>100012</v>
      </c>
    </row>
    <row r="24" spans="1:4">
      <c r="A24" s="42">
        <v>22</v>
      </c>
      <c r="B24" s="42">
        <f t="shared" si="2"/>
        <v>3</v>
      </c>
      <c r="C24" s="42">
        <f t="shared" si="3"/>
        <v>10</v>
      </c>
      <c r="D24" s="42">
        <v>100013</v>
      </c>
    </row>
    <row r="25" spans="1:4">
      <c r="A25" s="42">
        <v>23</v>
      </c>
      <c r="B25" s="42">
        <f t="shared" si="2"/>
        <v>3</v>
      </c>
      <c r="C25" s="42">
        <f t="shared" si="3"/>
        <v>14</v>
      </c>
      <c r="D25" s="42">
        <v>100014</v>
      </c>
    </row>
    <row r="26" spans="1:4">
      <c r="A26" s="42">
        <v>24</v>
      </c>
      <c r="B26" s="42">
        <f t="shared" si="2"/>
        <v>3</v>
      </c>
      <c r="C26" s="42">
        <f t="shared" si="3"/>
        <v>18</v>
      </c>
      <c r="D26" s="42">
        <v>100015</v>
      </c>
    </row>
    <row r="27" spans="1:4">
      <c r="A27" s="42">
        <v>25</v>
      </c>
      <c r="B27" s="42">
        <f t="shared" si="2"/>
        <v>3</v>
      </c>
      <c r="C27" s="42">
        <f t="shared" si="3"/>
        <v>22</v>
      </c>
      <c r="D27" s="42">
        <v>100016</v>
      </c>
    </row>
    <row r="28" spans="1:4">
      <c r="A28" s="42">
        <v>26</v>
      </c>
      <c r="B28" s="42">
        <f t="shared" si="2"/>
        <v>3</v>
      </c>
      <c r="C28" s="42">
        <f t="shared" si="3"/>
        <v>26</v>
      </c>
      <c r="D28" s="42">
        <v>0</v>
      </c>
    </row>
    <row r="29" spans="1:4">
      <c r="A29" s="42">
        <v>27</v>
      </c>
      <c r="B29" s="42">
        <f t="shared" si="2"/>
        <v>3</v>
      </c>
      <c r="C29" s="42">
        <f t="shared" si="3"/>
        <v>31</v>
      </c>
      <c r="D29" s="42">
        <v>0</v>
      </c>
    </row>
    <row r="30" spans="1:4">
      <c r="A30" s="42">
        <v>28</v>
      </c>
      <c r="B30" s="42">
        <f t="shared" si="2"/>
        <v>4</v>
      </c>
      <c r="C30" s="42">
        <f t="shared" si="3"/>
        <v>2</v>
      </c>
      <c r="D30" s="42">
        <f>D36+1</f>
        <v>100047</v>
      </c>
    </row>
    <row r="31" spans="1:4">
      <c r="A31" s="42">
        <v>29</v>
      </c>
      <c r="B31" s="42">
        <v>4</v>
      </c>
      <c r="C31" s="42">
        <v>3</v>
      </c>
      <c r="D31" s="42">
        <v>100041</v>
      </c>
    </row>
    <row r="32" spans="1:4">
      <c r="A32" s="42">
        <v>30</v>
      </c>
      <c r="B32" s="42">
        <f t="shared" ref="B32:B43" si="4">B23+1</f>
        <v>4</v>
      </c>
      <c r="C32" s="42">
        <f t="shared" ref="C32:C39" si="5">C23</f>
        <v>6</v>
      </c>
      <c r="D32" s="42">
        <v>100042</v>
      </c>
    </row>
    <row r="33" spans="1:4">
      <c r="A33" s="42">
        <v>31</v>
      </c>
      <c r="B33" s="42">
        <f t="shared" si="4"/>
        <v>4</v>
      </c>
      <c r="C33" s="42">
        <f t="shared" si="5"/>
        <v>10</v>
      </c>
      <c r="D33" s="42">
        <v>100043</v>
      </c>
    </row>
    <row r="34" spans="1:4">
      <c r="A34" s="42">
        <v>32</v>
      </c>
      <c r="B34" s="42">
        <f t="shared" si="4"/>
        <v>4</v>
      </c>
      <c r="C34" s="42">
        <f t="shared" si="5"/>
        <v>14</v>
      </c>
      <c r="D34" s="42">
        <v>100044</v>
      </c>
    </row>
    <row r="35" spans="1:4">
      <c r="A35" s="42">
        <v>33</v>
      </c>
      <c r="B35" s="42">
        <f t="shared" si="4"/>
        <v>4</v>
      </c>
      <c r="C35" s="42">
        <f t="shared" si="5"/>
        <v>18</v>
      </c>
      <c r="D35" s="42">
        <v>100045</v>
      </c>
    </row>
    <row r="36" spans="1:4">
      <c r="A36" s="42">
        <v>34</v>
      </c>
      <c r="B36" s="42">
        <f t="shared" si="4"/>
        <v>4</v>
      </c>
      <c r="C36" s="42">
        <f t="shared" si="5"/>
        <v>22</v>
      </c>
      <c r="D36" s="42">
        <v>100046</v>
      </c>
    </row>
    <row r="37" spans="1:4">
      <c r="A37" s="42">
        <v>35</v>
      </c>
      <c r="B37" s="42">
        <f t="shared" si="4"/>
        <v>4</v>
      </c>
      <c r="C37" s="42">
        <f t="shared" si="5"/>
        <v>26</v>
      </c>
      <c r="D37" s="42">
        <v>0</v>
      </c>
    </row>
    <row r="38" spans="1:4">
      <c r="A38" s="42">
        <v>36</v>
      </c>
      <c r="B38" s="42">
        <f t="shared" si="4"/>
        <v>4</v>
      </c>
      <c r="C38" s="42">
        <f t="shared" si="5"/>
        <v>31</v>
      </c>
      <c r="D38" s="42">
        <v>0</v>
      </c>
    </row>
    <row r="39" spans="1:4">
      <c r="A39" s="42">
        <v>37</v>
      </c>
      <c r="B39" s="42">
        <f t="shared" si="4"/>
        <v>5</v>
      </c>
      <c r="C39" s="42">
        <f t="shared" si="5"/>
        <v>2</v>
      </c>
      <c r="D39" s="42">
        <f>D45+1</f>
        <v>100027</v>
      </c>
    </row>
    <row r="40" spans="1:4">
      <c r="A40" s="42">
        <v>38</v>
      </c>
      <c r="B40" s="42">
        <v>5</v>
      </c>
      <c r="C40" s="42">
        <v>3</v>
      </c>
      <c r="D40" s="42">
        <v>100021</v>
      </c>
    </row>
    <row r="41" spans="1:4">
      <c r="A41" s="42">
        <v>39</v>
      </c>
      <c r="B41" s="42">
        <f t="shared" ref="B41:B48" si="6">B32+1</f>
        <v>5</v>
      </c>
      <c r="C41" s="42">
        <f t="shared" ref="C41:C55" si="7">C32</f>
        <v>6</v>
      </c>
      <c r="D41" s="42">
        <v>100022</v>
      </c>
    </row>
    <row r="42" spans="1:4">
      <c r="A42" s="42">
        <v>40</v>
      </c>
      <c r="B42" s="42">
        <f t="shared" si="6"/>
        <v>5</v>
      </c>
      <c r="C42" s="42">
        <f t="shared" si="7"/>
        <v>10</v>
      </c>
      <c r="D42" s="42">
        <v>100023</v>
      </c>
    </row>
    <row r="43" spans="1:4">
      <c r="A43" s="42">
        <v>41</v>
      </c>
      <c r="B43" s="42">
        <f t="shared" si="6"/>
        <v>5</v>
      </c>
      <c r="C43" s="42">
        <f t="shared" si="7"/>
        <v>14</v>
      </c>
      <c r="D43" s="42">
        <v>100024</v>
      </c>
    </row>
    <row r="44" spans="1:4">
      <c r="A44" s="42">
        <v>42</v>
      </c>
      <c r="B44" s="42">
        <f t="shared" si="6"/>
        <v>5</v>
      </c>
      <c r="C44" s="42">
        <f t="shared" si="7"/>
        <v>18</v>
      </c>
      <c r="D44" s="42">
        <v>100025</v>
      </c>
    </row>
    <row r="45" spans="1:4">
      <c r="A45" s="42">
        <v>43</v>
      </c>
      <c r="B45" s="42">
        <f t="shared" si="6"/>
        <v>5</v>
      </c>
      <c r="C45" s="42">
        <f t="shared" si="7"/>
        <v>22</v>
      </c>
      <c r="D45" s="42">
        <v>100026</v>
      </c>
    </row>
    <row r="46" spans="1:4">
      <c r="A46" s="42">
        <v>44</v>
      </c>
      <c r="B46" s="42">
        <f t="shared" si="6"/>
        <v>5</v>
      </c>
      <c r="C46" s="42">
        <f t="shared" si="7"/>
        <v>26</v>
      </c>
      <c r="D46" s="42">
        <v>0</v>
      </c>
    </row>
    <row r="47" spans="1:4">
      <c r="A47" s="42">
        <v>45</v>
      </c>
      <c r="B47" s="42">
        <f t="shared" si="6"/>
        <v>5</v>
      </c>
      <c r="C47" s="42">
        <f t="shared" si="7"/>
        <v>31</v>
      </c>
      <c r="D47" s="42">
        <v>0</v>
      </c>
    </row>
    <row r="48" spans="1:4">
      <c r="A48" s="42">
        <v>46</v>
      </c>
      <c r="B48" s="42">
        <f t="shared" si="6"/>
        <v>6</v>
      </c>
      <c r="C48" s="42">
        <f t="shared" si="7"/>
        <v>2</v>
      </c>
      <c r="D48" s="42">
        <f>D54+1</f>
        <v>100057</v>
      </c>
    </row>
    <row r="49" spans="1:4">
      <c r="A49" s="42">
        <v>47</v>
      </c>
      <c r="B49" s="42">
        <v>6</v>
      </c>
      <c r="C49" s="42">
        <v>3</v>
      </c>
      <c r="D49" s="42">
        <v>100051</v>
      </c>
    </row>
    <row r="50" spans="1:4">
      <c r="A50" s="42">
        <v>48</v>
      </c>
      <c r="B50" s="42">
        <f t="shared" ref="B50:B56" si="8">B41+1</f>
        <v>6</v>
      </c>
      <c r="C50" s="42">
        <f t="shared" ref="C50:C56" si="9">C41</f>
        <v>6</v>
      </c>
      <c r="D50" s="42">
        <v>100052</v>
      </c>
    </row>
    <row r="51" spans="1:4">
      <c r="A51" s="42">
        <v>49</v>
      </c>
      <c r="B51" s="42">
        <f t="shared" si="8"/>
        <v>6</v>
      </c>
      <c r="C51" s="42">
        <f t="shared" si="9"/>
        <v>10</v>
      </c>
      <c r="D51" s="42">
        <v>100053</v>
      </c>
    </row>
    <row r="52" spans="1:4">
      <c r="A52" s="42">
        <v>50</v>
      </c>
      <c r="B52" s="42">
        <f t="shared" si="8"/>
        <v>6</v>
      </c>
      <c r="C52" s="42">
        <f t="shared" si="9"/>
        <v>14</v>
      </c>
      <c r="D52" s="42">
        <v>100054</v>
      </c>
    </row>
    <row r="53" spans="1:4">
      <c r="A53" s="42">
        <v>51</v>
      </c>
      <c r="B53" s="42">
        <f t="shared" si="8"/>
        <v>6</v>
      </c>
      <c r="C53" s="42">
        <f t="shared" si="9"/>
        <v>18</v>
      </c>
      <c r="D53" s="42">
        <v>100055</v>
      </c>
    </row>
    <row r="54" spans="1:4">
      <c r="A54" s="42">
        <v>52</v>
      </c>
      <c r="B54" s="42">
        <f t="shared" si="8"/>
        <v>6</v>
      </c>
      <c r="C54" s="42">
        <f t="shared" si="9"/>
        <v>22</v>
      </c>
      <c r="D54" s="42">
        <v>100056</v>
      </c>
    </row>
    <row r="55" spans="1:4">
      <c r="A55" s="42">
        <v>53</v>
      </c>
      <c r="B55" s="42">
        <f t="shared" si="8"/>
        <v>6</v>
      </c>
      <c r="C55" s="42">
        <f t="shared" si="9"/>
        <v>26</v>
      </c>
      <c r="D55" s="42">
        <v>0</v>
      </c>
    </row>
    <row r="56" spans="1:4">
      <c r="A56" s="42">
        <v>54</v>
      </c>
      <c r="B56" s="42">
        <f t="shared" si="8"/>
        <v>6</v>
      </c>
      <c r="C56" s="42">
        <f t="shared" si="9"/>
        <v>31</v>
      </c>
      <c r="D56" s="42"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E34" sqref="E34"/>
    </sheetView>
  </sheetViews>
  <sheetFormatPr defaultColWidth="9" defaultRowHeight="13.5" outlineLevelCol="5"/>
  <cols>
    <col min="1" max="1" width="5.375" style="39" customWidth="1"/>
    <col min="2" max="3" width="28.5" style="39" customWidth="1"/>
    <col min="4" max="4" width="34.625" style="39" customWidth="1"/>
  </cols>
  <sheetData>
    <row r="1" spans="1:4">
      <c r="A1" s="9" t="s">
        <v>0</v>
      </c>
      <c r="B1" s="9" t="s">
        <v>53</v>
      </c>
      <c r="C1" s="9" t="s">
        <v>54</v>
      </c>
      <c r="D1" s="9" t="s">
        <v>55</v>
      </c>
    </row>
    <row r="2" spans="1:6">
      <c r="A2" s="40" t="s">
        <v>49</v>
      </c>
      <c r="B2" s="40" t="s">
        <v>56</v>
      </c>
      <c r="C2" s="40" t="s">
        <v>57</v>
      </c>
      <c r="D2" s="40" t="s">
        <v>58</v>
      </c>
      <c r="F2" t="s">
        <v>59</v>
      </c>
    </row>
    <row r="3" spans="1:6">
      <c r="A3" s="2">
        <v>1</v>
      </c>
      <c r="B3" s="2" t="str">
        <f>"系统类型-道具,22,"&amp;F3</f>
        <v>系统类型-道具,22,200</v>
      </c>
      <c r="C3" s="2">
        <f>VLOOKUP(A3,[1]经济模型!$B$244:$R$274,10)</f>
        <v>30</v>
      </c>
      <c r="D3" s="2">
        <v>0</v>
      </c>
      <c r="F3">
        <f>VLOOKUP(A3,[1]经济模型!$B$244:$R$274,16)</f>
        <v>200</v>
      </c>
    </row>
    <row r="4" spans="1:6">
      <c r="A4" s="2">
        <v>2</v>
      </c>
      <c r="B4" s="2" t="str">
        <f t="shared" ref="B4:B32" si="0">"系统类型-道具,22,"&amp;F4</f>
        <v>系统类型-道具,22,250</v>
      </c>
      <c r="C4" s="2">
        <f>VLOOKUP(A4,[1]经济模型!$B$244:$R$274,10)</f>
        <v>30</v>
      </c>
      <c r="D4" s="2">
        <v>333</v>
      </c>
      <c r="F4">
        <f>VLOOKUP(A4,[1]经济模型!$B$244:$R$274,16)</f>
        <v>250</v>
      </c>
    </row>
    <row r="5" spans="1:6">
      <c r="A5" s="2">
        <v>3</v>
      </c>
      <c r="B5" s="2" t="str">
        <f t="shared" si="0"/>
        <v>系统类型-道具,22,300</v>
      </c>
      <c r="C5" s="2">
        <f>VLOOKUP(A5,[1]经济模型!$B$244:$R$274,10)</f>
        <v>60</v>
      </c>
      <c r="D5" s="2">
        <v>667</v>
      </c>
      <c r="F5">
        <f>VLOOKUP(A5,[1]经济模型!$B$244:$R$274,16)</f>
        <v>300</v>
      </c>
    </row>
    <row r="6" spans="1:6">
      <c r="A6" s="2">
        <v>4</v>
      </c>
      <c r="B6" s="2" t="str">
        <f t="shared" si="0"/>
        <v>系统类型-道具,22,350</v>
      </c>
      <c r="C6" s="2">
        <f>VLOOKUP(A6,[1]经济模型!$B$244:$R$274,10)</f>
        <v>60</v>
      </c>
      <c r="D6" s="2">
        <v>1000</v>
      </c>
      <c r="F6">
        <f>VLOOKUP(A6,[1]经济模型!$B$244:$R$274,16)</f>
        <v>350</v>
      </c>
    </row>
    <row r="7" spans="1:6">
      <c r="A7" s="2">
        <v>5</v>
      </c>
      <c r="B7" s="2" t="str">
        <f t="shared" si="0"/>
        <v>系统类型-道具,22,400</v>
      </c>
      <c r="C7" s="2">
        <f>VLOOKUP(A7,[1]经济模型!$B$244:$R$274,10)</f>
        <v>60</v>
      </c>
      <c r="D7" s="2">
        <v>1333</v>
      </c>
      <c r="F7">
        <f>VLOOKUP(A7,[1]经济模型!$B$244:$R$274,16)</f>
        <v>400</v>
      </c>
    </row>
    <row r="8" spans="1:6">
      <c r="A8" s="2">
        <v>6</v>
      </c>
      <c r="B8" s="2" t="str">
        <f t="shared" si="0"/>
        <v>系统类型-道具,22,416</v>
      </c>
      <c r="C8" s="2">
        <f>VLOOKUP(A8,[1]经济模型!$B$244:$R$274,10)</f>
        <v>60</v>
      </c>
      <c r="D8" s="2">
        <v>1667</v>
      </c>
      <c r="F8">
        <f>VLOOKUP(A8,[1]经济模型!$B$244:$R$274,16)</f>
        <v>416</v>
      </c>
    </row>
    <row r="9" spans="1:6">
      <c r="A9" s="2">
        <v>7</v>
      </c>
      <c r="B9" s="2" t="str">
        <f t="shared" si="0"/>
        <v>系统类型-道具,22,642</v>
      </c>
      <c r="C9" s="2">
        <f>VLOOKUP(A9,[1]经济模型!$B$244:$R$274,10)</f>
        <v>90</v>
      </c>
      <c r="D9" s="2">
        <v>2000</v>
      </c>
      <c r="F9">
        <f>VLOOKUP(A9,[1]经济模型!$B$244:$R$274,16)</f>
        <v>642</v>
      </c>
    </row>
    <row r="10" spans="1:6">
      <c r="A10" s="2">
        <v>8</v>
      </c>
      <c r="B10" s="2" t="str">
        <f t="shared" si="0"/>
        <v>系统类型-道具,22,880</v>
      </c>
      <c r="C10" s="2">
        <f>VLOOKUP(A10,[1]经济模型!$B$244:$R$274,10)</f>
        <v>120</v>
      </c>
      <c r="D10" s="2">
        <v>2333</v>
      </c>
      <c r="F10">
        <f>VLOOKUP(A10,[1]经济模型!$B$244:$R$274,16)</f>
        <v>880</v>
      </c>
    </row>
    <row r="11" spans="1:6">
      <c r="A11" s="2">
        <v>9</v>
      </c>
      <c r="B11" s="2" t="str">
        <f t="shared" si="0"/>
        <v>系统类型-道具,22,912</v>
      </c>
      <c r="C11" s="2">
        <f>VLOOKUP(A11,[1]经济模型!$B$244:$R$274,10)</f>
        <v>130</v>
      </c>
      <c r="D11" s="2">
        <v>2667</v>
      </c>
      <c r="F11">
        <f>VLOOKUP(A11,[1]经济模型!$B$244:$R$274,16)</f>
        <v>912</v>
      </c>
    </row>
    <row r="12" spans="1:6">
      <c r="A12" s="2">
        <v>10</v>
      </c>
      <c r="B12" s="2" t="str">
        <f t="shared" si="0"/>
        <v>系统类型-道具,22,1380</v>
      </c>
      <c r="C12" s="2">
        <f>VLOOKUP(A12,[1]经济模型!$B$244:$R$274,10)</f>
        <v>190</v>
      </c>
      <c r="D12" s="2">
        <v>3000</v>
      </c>
      <c r="F12">
        <f>VLOOKUP(A12,[1]经济模型!$B$244:$R$274,16)</f>
        <v>1380</v>
      </c>
    </row>
    <row r="13" spans="1:6">
      <c r="A13" s="2">
        <v>11</v>
      </c>
      <c r="B13" s="2" t="str">
        <f t="shared" si="0"/>
        <v>系统类型-道具,22,1582</v>
      </c>
      <c r="C13" s="2">
        <f>VLOOKUP(A13,[1]经济模型!$B$244:$R$274,10)</f>
        <v>220</v>
      </c>
      <c r="D13" s="2">
        <v>3333</v>
      </c>
      <c r="F13">
        <f>VLOOKUP(A13,[1]经济模型!$B$244:$R$274,16)</f>
        <v>1582</v>
      </c>
    </row>
    <row r="14" spans="1:6">
      <c r="A14" s="2">
        <v>12</v>
      </c>
      <c r="B14" s="2" t="str">
        <f t="shared" si="0"/>
        <v>系统类型-道具,22,2232</v>
      </c>
      <c r="C14" s="2">
        <f>VLOOKUP(A14,[1]经济模型!$B$244:$R$274,10)</f>
        <v>280</v>
      </c>
      <c r="D14" s="2">
        <v>3667</v>
      </c>
      <c r="F14">
        <f>VLOOKUP(A14,[1]经济模型!$B$244:$R$274,16)</f>
        <v>2232</v>
      </c>
    </row>
    <row r="15" spans="1:6">
      <c r="A15" s="2">
        <v>13</v>
      </c>
      <c r="B15" s="2" t="str">
        <f t="shared" si="0"/>
        <v>系统类型-道具,22,2882</v>
      </c>
      <c r="C15" s="2">
        <f>VLOOKUP(A15,[1]经济模型!$B$244:$R$274,10)</f>
        <v>350</v>
      </c>
      <c r="D15" s="2">
        <v>4000</v>
      </c>
      <c r="F15">
        <f>VLOOKUP(A15,[1]经济模型!$B$244:$R$274,16)</f>
        <v>2882</v>
      </c>
    </row>
    <row r="16" spans="1:6">
      <c r="A16" s="2">
        <v>14</v>
      </c>
      <c r="B16" s="2" t="str">
        <f t="shared" si="0"/>
        <v>系统类型-道具,22,3312</v>
      </c>
      <c r="C16" s="2">
        <f>VLOOKUP(A16,[1]经济模型!$B$244:$R$274,10)</f>
        <v>380</v>
      </c>
      <c r="D16" s="2">
        <v>4333</v>
      </c>
      <c r="F16">
        <f>VLOOKUP(A16,[1]经济模型!$B$244:$R$274,16)</f>
        <v>3312</v>
      </c>
    </row>
    <row r="17" spans="1:6">
      <c r="A17" s="2">
        <v>15</v>
      </c>
      <c r="B17" s="2" t="str">
        <f t="shared" si="0"/>
        <v>系统类型-道具,22,3780</v>
      </c>
      <c r="C17" s="2">
        <f>VLOOKUP(A17,[1]经济模型!$B$244:$R$274,10)</f>
        <v>470</v>
      </c>
      <c r="D17" s="2">
        <v>4667</v>
      </c>
      <c r="F17">
        <f>VLOOKUP(A17,[1]经济模型!$B$244:$R$274,16)</f>
        <v>3780</v>
      </c>
    </row>
    <row r="18" spans="1:6">
      <c r="A18" s="2">
        <v>16</v>
      </c>
      <c r="B18" s="2" t="str">
        <f t="shared" si="0"/>
        <v>系统类型-道具,22,4352</v>
      </c>
      <c r="C18" s="2">
        <f>VLOOKUP(A18,[1]经济模型!$B$244:$R$274,10)</f>
        <v>530</v>
      </c>
      <c r="D18" s="2">
        <v>5000</v>
      </c>
      <c r="F18">
        <f>VLOOKUP(A18,[1]经济模型!$B$244:$R$274,16)</f>
        <v>4352</v>
      </c>
    </row>
    <row r="19" spans="1:6">
      <c r="A19" s="2">
        <v>17</v>
      </c>
      <c r="B19" s="2" t="str">
        <f t="shared" si="0"/>
        <v>系统类型-道具,22,5160</v>
      </c>
      <c r="C19" s="2">
        <f>VLOOKUP(A19,[1]经济模型!$B$244:$R$274,10)</f>
        <v>630</v>
      </c>
      <c r="D19" s="2">
        <v>5333</v>
      </c>
      <c r="F19">
        <f>VLOOKUP(A19,[1]经济模型!$B$244:$R$274,16)</f>
        <v>5160</v>
      </c>
    </row>
    <row r="20" spans="1:6">
      <c r="A20" s="2">
        <v>18</v>
      </c>
      <c r="B20" s="2" t="str">
        <f t="shared" si="0"/>
        <v>系统类型-道具,22,5980</v>
      </c>
      <c r="C20" s="2">
        <f>VLOOKUP(A20,[1]经济模型!$B$244:$R$274,10)</f>
        <v>720</v>
      </c>
      <c r="D20" s="2">
        <v>5667</v>
      </c>
      <c r="F20">
        <f>VLOOKUP(A20,[1]经济模型!$B$244:$R$274,16)</f>
        <v>5980</v>
      </c>
    </row>
    <row r="21" spans="1:6">
      <c r="A21" s="2">
        <v>19</v>
      </c>
      <c r="B21" s="2" t="str">
        <f t="shared" si="0"/>
        <v>系统类型-道具,22,6812</v>
      </c>
      <c r="C21" s="2">
        <f>VLOOKUP(A21,[1]经济模型!$B$244:$R$274,10)</f>
        <v>810</v>
      </c>
      <c r="D21" s="2">
        <v>6000</v>
      </c>
      <c r="F21">
        <f>VLOOKUP(A21,[1]经济模型!$B$244:$R$274,16)</f>
        <v>6812</v>
      </c>
    </row>
    <row r="22" spans="1:6">
      <c r="A22" s="2">
        <v>20</v>
      </c>
      <c r="B22" s="2" t="str">
        <f t="shared" si="0"/>
        <v>系统类型-道具,22,7714</v>
      </c>
      <c r="C22" s="2">
        <f>VLOOKUP(A22,[1]经济模型!$B$244:$R$274,10)</f>
        <v>910</v>
      </c>
      <c r="D22" s="2">
        <v>6333</v>
      </c>
      <c r="F22">
        <f>VLOOKUP(A22,[1]经济模型!$B$244:$R$274,16)</f>
        <v>7714</v>
      </c>
    </row>
    <row r="23" spans="1:6">
      <c r="A23" s="2">
        <v>21</v>
      </c>
      <c r="B23" s="2" t="str">
        <f t="shared" si="0"/>
        <v>系统类型-道具,22,8844</v>
      </c>
      <c r="C23" s="2">
        <f>VLOOKUP(A23,[1]经济模型!$B$244:$R$274,10)</f>
        <v>1040</v>
      </c>
      <c r="D23" s="2">
        <v>6667</v>
      </c>
      <c r="F23">
        <f>VLOOKUP(A23,[1]经济模型!$B$244:$R$274,16)</f>
        <v>8844</v>
      </c>
    </row>
    <row r="24" spans="1:6">
      <c r="A24" s="2">
        <v>22</v>
      </c>
      <c r="B24" s="2" t="str">
        <f t="shared" si="0"/>
        <v>系统类型-道具,22,9990</v>
      </c>
      <c r="C24" s="2">
        <f>VLOOKUP(A24,[1]经济模型!$B$244:$R$274,10)</f>
        <v>1160</v>
      </c>
      <c r="D24" s="2">
        <v>7000</v>
      </c>
      <c r="F24">
        <f>VLOOKUP(A24,[1]经济模型!$B$244:$R$274,16)</f>
        <v>9990</v>
      </c>
    </row>
    <row r="25" spans="1:6">
      <c r="A25" s="2">
        <v>23</v>
      </c>
      <c r="B25" s="2" t="str">
        <f t="shared" si="0"/>
        <v>系统类型-道具,22,11152</v>
      </c>
      <c r="C25" s="2">
        <f>VLOOKUP(A25,[1]经济模型!$B$244:$R$274,10)</f>
        <v>1280</v>
      </c>
      <c r="D25" s="2">
        <v>7333</v>
      </c>
      <c r="F25">
        <f>VLOOKUP(A25,[1]经济模型!$B$244:$R$274,16)</f>
        <v>11152</v>
      </c>
    </row>
    <row r="26" spans="1:6">
      <c r="A26" s="2">
        <v>24</v>
      </c>
      <c r="B26" s="2" t="str">
        <f t="shared" si="0"/>
        <v>系统类型-道具,22,11700</v>
      </c>
      <c r="C26" s="2">
        <f>VLOOKUP(A26,[1]经济模型!$B$244:$R$274,10)</f>
        <v>1420</v>
      </c>
      <c r="D26" s="2">
        <v>7667</v>
      </c>
      <c r="F26">
        <f>VLOOKUP(A26,[1]经济模型!$B$244:$R$274,16)</f>
        <v>11700</v>
      </c>
    </row>
    <row r="27" spans="1:6">
      <c r="A27" s="2">
        <v>25</v>
      </c>
      <c r="B27" s="2" t="str">
        <f t="shared" si="0"/>
        <v>系统类型-道具,22,13000</v>
      </c>
      <c r="C27" s="2">
        <f>VLOOKUP(A27,[1]经济模型!$B$244:$R$274,10)</f>
        <v>1560</v>
      </c>
      <c r="D27" s="2">
        <v>8000</v>
      </c>
      <c r="F27">
        <f>VLOOKUP(A27,[1]经济模型!$B$244:$R$274,16)</f>
        <v>13000</v>
      </c>
    </row>
    <row r="28" spans="1:6">
      <c r="A28" s="2">
        <v>26</v>
      </c>
      <c r="B28" s="2" t="str">
        <f t="shared" si="0"/>
        <v>系统类型-道具,22,14300</v>
      </c>
      <c r="C28" s="2">
        <f>VLOOKUP(A28,[1]经济模型!$B$244:$R$274,10)</f>
        <v>1740</v>
      </c>
      <c r="D28" s="2">
        <v>8333</v>
      </c>
      <c r="F28">
        <f>VLOOKUP(A28,[1]经济模型!$B$244:$R$274,16)</f>
        <v>14300</v>
      </c>
    </row>
    <row r="29" spans="1:6">
      <c r="A29" s="2">
        <v>27</v>
      </c>
      <c r="B29" s="2" t="str">
        <f t="shared" si="0"/>
        <v>系统类型-道具,22,15600</v>
      </c>
      <c r="C29" s="2">
        <f>VLOOKUP(A29,[1]经济模型!$B$244:$R$274,10)</f>
        <v>1870</v>
      </c>
      <c r="D29" s="2">
        <v>8667</v>
      </c>
      <c r="F29">
        <f>VLOOKUP(A29,[1]经济模型!$B$244:$R$274,16)</f>
        <v>15600</v>
      </c>
    </row>
    <row r="30" spans="1:6">
      <c r="A30" s="2">
        <v>28</v>
      </c>
      <c r="B30" s="2" t="str">
        <f t="shared" si="0"/>
        <v>系统类型-道具,22,17160</v>
      </c>
      <c r="C30" s="2">
        <f>VLOOKUP(A30,[1]经济模型!$B$244:$R$274,10)</f>
        <v>2080</v>
      </c>
      <c r="D30" s="2">
        <v>9000</v>
      </c>
      <c r="F30">
        <f>VLOOKUP(A30,[1]经济模型!$B$244:$R$274,16)</f>
        <v>17160</v>
      </c>
    </row>
    <row r="31" spans="1:6">
      <c r="A31" s="2">
        <v>29</v>
      </c>
      <c r="B31" s="2" t="str">
        <f t="shared" si="0"/>
        <v>系统类型-道具,22,18460</v>
      </c>
      <c r="C31" s="2">
        <f>VLOOKUP(A31,[1]经济模型!$B$244:$R$274,10)</f>
        <v>2220</v>
      </c>
      <c r="D31" s="2">
        <v>9333</v>
      </c>
      <c r="F31">
        <f>VLOOKUP(A31,[1]经济模型!$B$244:$R$274,16)</f>
        <v>18460</v>
      </c>
    </row>
    <row r="32" spans="1:6">
      <c r="A32" s="2">
        <v>30</v>
      </c>
      <c r="B32" s="2" t="str">
        <f t="shared" si="0"/>
        <v>系统类型-道具,22,20020</v>
      </c>
      <c r="C32" s="2">
        <f>VLOOKUP(A32,[1]经济模型!$B$244:$R$274,10)</f>
        <v>2500</v>
      </c>
      <c r="D32" s="2">
        <v>9667</v>
      </c>
      <c r="F32">
        <f>VLOOKUP(A32,[1]经济模型!$B$244:$R$274,16)</f>
        <v>20020</v>
      </c>
    </row>
    <row r="33" spans="1:6">
      <c r="A33" s="2">
        <v>31</v>
      </c>
      <c r="B33" s="2" t="s">
        <v>60</v>
      </c>
      <c r="C33" s="2">
        <v>999999999</v>
      </c>
      <c r="D33" s="2">
        <v>10000</v>
      </c>
      <c r="F33">
        <f>VLOOKUP(A33,[1]经济模型!$B$244:$R$274,16)</f>
        <v>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"/>
  <sheetViews>
    <sheetView tabSelected="1" zoomScale="85" zoomScaleNormal="85" workbookViewId="0">
      <selection activeCell="G8" sqref="G8"/>
    </sheetView>
  </sheetViews>
  <sheetFormatPr defaultColWidth="9" defaultRowHeight="16.5"/>
  <cols>
    <col min="1" max="1" width="5.25" style="18" customWidth="1"/>
    <col min="2" max="2" width="12.9416666666667" style="18" customWidth="1"/>
    <col min="3" max="3" width="13.525" style="18" customWidth="1"/>
    <col min="4" max="4" width="14.25" style="18" customWidth="1"/>
    <col min="5" max="5" width="13.875" style="18" customWidth="1"/>
    <col min="6" max="7" width="31.125" style="19" customWidth="1"/>
    <col min="8" max="9" width="59.875" style="20" customWidth="1"/>
    <col min="10" max="10" width="65.125" style="21" customWidth="1"/>
    <col min="11" max="11" width="56.625" style="17" customWidth="1"/>
    <col min="12" max="13" width="21.4583333333333" style="22" customWidth="1"/>
    <col min="14" max="14" width="16" style="23" customWidth="1"/>
    <col min="15" max="20" width="17" style="23" customWidth="1"/>
    <col min="21" max="21" width="12.625" style="23"/>
    <col min="22" max="22" width="12.625" style="17"/>
    <col min="23" max="23" width="55.5833333333333" style="17" customWidth="1"/>
    <col min="24" max="24" width="12.625" style="17"/>
    <col min="25" max="16384" width="9" style="17"/>
  </cols>
  <sheetData>
    <row r="1" s="17" customFormat="1" spans="1:21">
      <c r="A1" s="18" t="s">
        <v>0</v>
      </c>
      <c r="B1" s="18" t="s">
        <v>1</v>
      </c>
      <c r="C1" s="18" t="s">
        <v>2</v>
      </c>
      <c r="D1" s="18" t="s">
        <v>61</v>
      </c>
      <c r="E1" s="18" t="s">
        <v>62</v>
      </c>
      <c r="F1" s="19" t="s">
        <v>63</v>
      </c>
      <c r="G1" s="24" t="s">
        <v>64</v>
      </c>
      <c r="H1" s="25"/>
      <c r="I1" s="20" t="s">
        <v>65</v>
      </c>
      <c r="J1" s="21" t="s">
        <v>66</v>
      </c>
      <c r="K1" s="17" t="s">
        <v>67</v>
      </c>
      <c r="L1" s="22" t="s">
        <v>68</v>
      </c>
      <c r="M1" s="22" t="s">
        <v>69</v>
      </c>
      <c r="N1" s="23"/>
      <c r="O1" s="23"/>
      <c r="P1" s="23"/>
      <c r="Q1" s="23"/>
      <c r="R1" s="23"/>
      <c r="S1" s="23"/>
      <c r="T1" s="23"/>
      <c r="U1" s="23"/>
    </row>
    <row r="2" s="17" customFormat="1" spans="1:23">
      <c r="A2" s="26" t="s">
        <v>49</v>
      </c>
      <c r="B2" s="26" t="s">
        <v>70</v>
      </c>
      <c r="C2" s="26" t="s">
        <v>71</v>
      </c>
      <c r="D2" s="26" t="s">
        <v>72</v>
      </c>
      <c r="E2" s="26" t="s">
        <v>73</v>
      </c>
      <c r="F2" s="27" t="s">
        <v>74</v>
      </c>
      <c r="G2" s="27" t="s">
        <v>75</v>
      </c>
      <c r="H2" s="28"/>
      <c r="I2" s="28" t="s">
        <v>76</v>
      </c>
      <c r="J2" s="32" t="s">
        <v>77</v>
      </c>
      <c r="K2" s="32" t="s">
        <v>78</v>
      </c>
      <c r="L2" s="33" t="s">
        <v>79</v>
      </c>
      <c r="M2" s="33" t="s">
        <v>80</v>
      </c>
      <c r="N2" s="23" t="s">
        <v>81</v>
      </c>
      <c r="O2" s="23" t="s">
        <v>82</v>
      </c>
      <c r="P2" s="23" t="s">
        <v>83</v>
      </c>
      <c r="Q2" s="23" t="s">
        <v>84</v>
      </c>
      <c r="R2" s="23" t="s">
        <v>82</v>
      </c>
      <c r="S2" s="23" t="s">
        <v>83</v>
      </c>
      <c r="T2" s="23" t="s">
        <v>85</v>
      </c>
      <c r="U2" s="23" t="s">
        <v>82</v>
      </c>
      <c r="V2" s="17" t="s">
        <v>83</v>
      </c>
      <c r="W2" s="17" t="s">
        <v>86</v>
      </c>
    </row>
    <row r="3" s="17" customFormat="1" ht="33" spans="1:28">
      <c r="A3" s="18">
        <v>103</v>
      </c>
      <c r="B3" s="19" t="s">
        <v>87</v>
      </c>
      <c r="C3" s="18" t="s">
        <v>88</v>
      </c>
      <c r="D3" s="18" t="s">
        <v>89</v>
      </c>
      <c r="E3" s="18" t="s">
        <v>90</v>
      </c>
      <c r="F3" s="19" t="s">
        <v>91</v>
      </c>
      <c r="G3" s="19">
        <f>[2]数据引用!$D$55*100</f>
        <v>400</v>
      </c>
      <c r="H3" s="20" t="s">
        <v>92</v>
      </c>
      <c r="I3" s="20" t="str">
        <f>"属性-最大生命,"&amp;ROUND(N3,0)&amp;"#"&amp;"属性-防御力,"&amp;ROUND(Q3,0)&amp;"#"&amp;"属性-攻击力,"&amp;ROUND(T3,0)</f>
        <v>属性-最大生命,512#属性-防御力,12#属性-攻击力,27</v>
      </c>
      <c r="J3" s="21" t="str">
        <f>I3</f>
        <v>属性-最大生命,512#属性-防御力,12#属性-攻击力,27</v>
      </c>
      <c r="K3" s="17" t="str">
        <f>_xlfn.TEXTJOIN(",",TRUE,X3:AE3)</f>
        <v>110301,110302,110303,110304,110305</v>
      </c>
      <c r="L3" s="22">
        <f t="shared" ref="L3:L26" si="0">A3+10000</f>
        <v>10103</v>
      </c>
      <c r="M3" s="22">
        <v>10</v>
      </c>
      <c r="N3" s="34">
        <f>ROUND($N$51*(100+O3)/99,0)</f>
        <v>512</v>
      </c>
      <c r="O3" s="34">
        <v>10</v>
      </c>
      <c r="P3" s="35">
        <v>1</v>
      </c>
      <c r="Q3" s="35">
        <f>ROUND($Q$51*(100+R3)/99,0)</f>
        <v>12</v>
      </c>
      <c r="R3" s="34">
        <v>35</v>
      </c>
      <c r="S3" s="35">
        <v>50</v>
      </c>
      <c r="T3" s="35">
        <f>ROUND($T$51*(100+U3)/99,0)</f>
        <v>27</v>
      </c>
      <c r="U3" s="17">
        <v>-42</v>
      </c>
      <c r="V3" s="17">
        <v>10</v>
      </c>
      <c r="W3" s="17">
        <f t="shared" ref="W3:W47" si="1">N3*P3+Q3*S3+T3*V3</f>
        <v>1382</v>
      </c>
      <c r="X3" s="17">
        <v>110301</v>
      </c>
      <c r="Y3" s="17">
        <v>110302</v>
      </c>
      <c r="Z3" s="17">
        <v>110303</v>
      </c>
      <c r="AA3" s="17">
        <v>110304</v>
      </c>
      <c r="AB3" s="17">
        <v>110305</v>
      </c>
    </row>
    <row r="4" s="17" customFormat="1" ht="33" spans="1:28">
      <c r="A4" s="18">
        <v>104</v>
      </c>
      <c r="B4" s="19" t="s">
        <v>93</v>
      </c>
      <c r="C4" s="18" t="s">
        <v>94</v>
      </c>
      <c r="D4" s="18" t="s">
        <v>89</v>
      </c>
      <c r="E4" s="18" t="s">
        <v>90</v>
      </c>
      <c r="F4" s="19" t="s">
        <v>95</v>
      </c>
      <c r="G4" s="19">
        <f>[2]数据引用!$D$49*100</f>
        <v>1200</v>
      </c>
      <c r="H4" s="20" t="s">
        <v>96</v>
      </c>
      <c r="I4" s="20" t="str">
        <f t="shared" ref="I4:I15" si="2">"属性-最大生命,"&amp;ROUND(N4,0)&amp;"#"&amp;"属性-防御力,"&amp;ROUND(Q4,0)&amp;"#"&amp;"属性-攻击力,"&amp;ROUND(T4,0)</f>
        <v>属性-最大生命,419#属性-防御力,6#属性-攻击力,66</v>
      </c>
      <c r="J4" s="21" t="str">
        <f t="shared" ref="J4:J47" si="3">I4</f>
        <v>属性-最大生命,419#属性-防御力,6#属性-攻击力,66</v>
      </c>
      <c r="K4" s="17" t="str">
        <f t="shared" ref="K4:K30" si="4">_xlfn.TEXTJOIN(",",TRUE,X4:AE4)</f>
        <v>110401,110402,110403,110404,110405</v>
      </c>
      <c r="L4" s="22">
        <f t="shared" si="0"/>
        <v>10104</v>
      </c>
      <c r="M4" s="22">
        <v>10</v>
      </c>
      <c r="N4" s="34">
        <f>ROUND($N$51*(100+O4)/99,0)</f>
        <v>419</v>
      </c>
      <c r="O4" s="34">
        <v>-10</v>
      </c>
      <c r="P4" s="35">
        <v>1</v>
      </c>
      <c r="Q4" s="35">
        <f>ROUND($Q$51*(100+R4)/99,0)</f>
        <v>6</v>
      </c>
      <c r="R4" s="34">
        <v>-35</v>
      </c>
      <c r="S4" s="35">
        <v>50</v>
      </c>
      <c r="T4" s="35">
        <f>ROUND($T$51*(100+U4)/99,0)</f>
        <v>66</v>
      </c>
      <c r="U4" s="17">
        <v>42</v>
      </c>
      <c r="V4" s="17">
        <v>10</v>
      </c>
      <c r="W4" s="17">
        <f t="shared" si="1"/>
        <v>1379</v>
      </c>
      <c r="X4" s="17">
        <v>110401</v>
      </c>
      <c r="Y4" s="17">
        <v>110402</v>
      </c>
      <c r="Z4" s="17">
        <v>110403</v>
      </c>
      <c r="AA4" s="17">
        <v>110404</v>
      </c>
      <c r="AB4" s="17">
        <v>110405</v>
      </c>
    </row>
    <row r="5" s="17" customFormat="1" ht="33" spans="1:29">
      <c r="A5" s="18">
        <v>105</v>
      </c>
      <c r="B5" s="19" t="s">
        <v>97</v>
      </c>
      <c r="C5" s="18" t="s">
        <v>98</v>
      </c>
      <c r="D5" s="18" t="s">
        <v>89</v>
      </c>
      <c r="E5" s="18" t="s">
        <v>99</v>
      </c>
      <c r="F5" s="19" t="s">
        <v>100</v>
      </c>
      <c r="G5" s="19">
        <f>[2]数据引用!$E$52*100</f>
        <v>200</v>
      </c>
      <c r="H5" s="20" t="s">
        <v>101</v>
      </c>
      <c r="I5" s="20" t="str">
        <f t="shared" si="2"/>
        <v>属性-最大生命,763#属性-防御力,18#属性-攻击力,40</v>
      </c>
      <c r="J5" s="21" t="str">
        <f t="shared" si="3"/>
        <v>属性-最大生命,763#属性-防御力,18#属性-攻击力,40</v>
      </c>
      <c r="K5" s="17" t="str">
        <f t="shared" si="4"/>
        <v>110501,110502,110503,110504,110505,110506</v>
      </c>
      <c r="L5" s="22">
        <f t="shared" si="0"/>
        <v>10105</v>
      </c>
      <c r="M5" s="22">
        <v>10</v>
      </c>
      <c r="N5" s="34">
        <f>ROUND($N$53*(100+O5)/100,0)</f>
        <v>763</v>
      </c>
      <c r="O5" s="34">
        <v>10</v>
      </c>
      <c r="P5" s="35">
        <v>1</v>
      </c>
      <c r="Q5" s="35">
        <f>ROUND($Q$53*(100+R5)/100,0)</f>
        <v>18</v>
      </c>
      <c r="R5" s="34">
        <v>35</v>
      </c>
      <c r="S5" s="35">
        <v>50</v>
      </c>
      <c r="T5" s="35">
        <f>ROUND($T$53*(100+U5)/100,0)</f>
        <v>40</v>
      </c>
      <c r="U5" s="17">
        <v>-42</v>
      </c>
      <c r="V5" s="17">
        <v>10</v>
      </c>
      <c r="W5" s="17">
        <f t="shared" si="1"/>
        <v>2063</v>
      </c>
      <c r="X5" s="17">
        <v>110501</v>
      </c>
      <c r="Y5" s="17">
        <v>110502</v>
      </c>
      <c r="Z5" s="17">
        <v>110503</v>
      </c>
      <c r="AA5" s="17">
        <v>110504</v>
      </c>
      <c r="AB5" s="17">
        <v>110505</v>
      </c>
      <c r="AC5" s="17">
        <v>110506</v>
      </c>
    </row>
    <row r="6" s="17" customFormat="1" ht="33" spans="1:31">
      <c r="A6" s="29">
        <v>106</v>
      </c>
      <c r="B6" s="30" t="s">
        <v>102</v>
      </c>
      <c r="C6" s="29" t="s">
        <v>103</v>
      </c>
      <c r="D6" s="29" t="s">
        <v>89</v>
      </c>
      <c r="E6" s="29" t="s">
        <v>104</v>
      </c>
      <c r="F6" s="30" t="s">
        <v>105</v>
      </c>
      <c r="G6" s="19">
        <v>5</v>
      </c>
      <c r="H6" s="20" t="s">
        <v>106</v>
      </c>
      <c r="I6" s="20" t="str">
        <f t="shared" si="2"/>
        <v>属性-最大生命,830#属性-防御力,13#属性-攻击力,126</v>
      </c>
      <c r="J6" s="21" t="str">
        <f t="shared" si="3"/>
        <v>属性-最大生命,830#属性-防御力,13#属性-攻击力,126</v>
      </c>
      <c r="K6" s="17" t="str">
        <f t="shared" si="4"/>
        <v>110601,110602,110603,110604,110605,110606,110607,110608</v>
      </c>
      <c r="L6" s="22">
        <f t="shared" si="0"/>
        <v>10106</v>
      </c>
      <c r="M6" s="22">
        <v>10</v>
      </c>
      <c r="N6" s="36">
        <v>830</v>
      </c>
      <c r="O6" s="34"/>
      <c r="P6" s="35">
        <v>1</v>
      </c>
      <c r="Q6" s="35">
        <v>13</v>
      </c>
      <c r="R6" s="34"/>
      <c r="S6" s="35">
        <v>50</v>
      </c>
      <c r="T6" s="35">
        <v>126</v>
      </c>
      <c r="U6" s="23"/>
      <c r="V6" s="17">
        <v>10</v>
      </c>
      <c r="W6" s="17">
        <f t="shared" si="1"/>
        <v>2740</v>
      </c>
      <c r="X6" s="17">
        <v>110601</v>
      </c>
      <c r="Y6" s="17">
        <v>110602</v>
      </c>
      <c r="Z6" s="17">
        <v>110603</v>
      </c>
      <c r="AA6" s="17">
        <v>110604</v>
      </c>
      <c r="AB6" s="17">
        <v>110605</v>
      </c>
      <c r="AC6" s="17">
        <v>110606</v>
      </c>
      <c r="AD6" s="17">
        <v>110607</v>
      </c>
      <c r="AE6" s="17">
        <v>110608</v>
      </c>
    </row>
    <row r="7" s="17" customFormat="1" ht="33" spans="1:27">
      <c r="A7" s="18">
        <v>201</v>
      </c>
      <c r="B7" s="19" t="s">
        <v>107</v>
      </c>
      <c r="C7" s="18" t="s">
        <v>108</v>
      </c>
      <c r="D7" s="18" t="s">
        <v>109</v>
      </c>
      <c r="E7" s="18" t="s">
        <v>110</v>
      </c>
      <c r="F7" s="19" t="s">
        <v>111</v>
      </c>
      <c r="G7" s="19">
        <f>[2]数据引用!$C$58*100</f>
        <v>500</v>
      </c>
      <c r="H7" s="20" t="s">
        <v>112</v>
      </c>
      <c r="I7" s="20" t="str">
        <f t="shared" si="2"/>
        <v>属性-最大生命,254#属性-防御力,6#属性-攻击力,13</v>
      </c>
      <c r="J7" s="21" t="str">
        <f t="shared" si="3"/>
        <v>属性-最大生命,254#属性-防御力,6#属性-攻击力,13</v>
      </c>
      <c r="K7" s="17" t="str">
        <f t="shared" si="4"/>
        <v>120101,120102,120103,120104</v>
      </c>
      <c r="L7" s="22">
        <f t="shared" si="0"/>
        <v>10201</v>
      </c>
      <c r="M7" s="22">
        <v>10</v>
      </c>
      <c r="N7" s="34">
        <f>ROUND($N$49*(100+O7)/100,0)</f>
        <v>254</v>
      </c>
      <c r="O7" s="34">
        <v>10</v>
      </c>
      <c r="P7" s="35">
        <v>1</v>
      </c>
      <c r="Q7" s="35">
        <f>ROUND($Q$49*(100+R7)/100,0)</f>
        <v>6</v>
      </c>
      <c r="R7" s="34">
        <v>40</v>
      </c>
      <c r="S7" s="35">
        <v>50</v>
      </c>
      <c r="T7" s="35">
        <f>ROUND($T$49*(100+U7)/100,0)</f>
        <v>13</v>
      </c>
      <c r="U7" s="17">
        <v>-42</v>
      </c>
      <c r="V7" s="17">
        <v>10</v>
      </c>
      <c r="W7" s="17">
        <f t="shared" si="1"/>
        <v>684</v>
      </c>
      <c r="X7" s="17">
        <v>120101</v>
      </c>
      <c r="Y7" s="17">
        <v>120102</v>
      </c>
      <c r="Z7" s="17">
        <v>120103</v>
      </c>
      <c r="AA7" s="17">
        <v>120104</v>
      </c>
    </row>
    <row r="8" s="17" customFormat="1" ht="33" spans="1:27">
      <c r="A8" s="18">
        <v>202</v>
      </c>
      <c r="B8" s="19" t="s">
        <v>113</v>
      </c>
      <c r="C8" s="18" t="s">
        <v>114</v>
      </c>
      <c r="D8" s="18" t="s">
        <v>109</v>
      </c>
      <c r="E8" s="18" t="s">
        <v>110</v>
      </c>
      <c r="F8" s="19" t="s">
        <v>115</v>
      </c>
      <c r="G8" s="19">
        <f>[2]数据引用!$C$46*100</f>
        <v>200</v>
      </c>
      <c r="H8" s="20" t="s">
        <v>116</v>
      </c>
      <c r="I8" s="20" t="str">
        <f t="shared" si="2"/>
        <v>属性-最大生命,207#属性-防御力,3#属性-攻击力,33</v>
      </c>
      <c r="J8" s="21" t="str">
        <f t="shared" si="3"/>
        <v>属性-最大生命,207#属性-防御力,3#属性-攻击力,33</v>
      </c>
      <c r="K8" s="17" t="str">
        <f t="shared" si="4"/>
        <v>120201,120202,120203,120204</v>
      </c>
      <c r="L8" s="22">
        <f>A7+10000</f>
        <v>10201</v>
      </c>
      <c r="M8" s="22">
        <v>10</v>
      </c>
      <c r="N8" s="34">
        <f>ROUND($N$49*(100+O8)/100,0)</f>
        <v>207</v>
      </c>
      <c r="O8" s="34">
        <v>-10</v>
      </c>
      <c r="P8" s="35">
        <v>1</v>
      </c>
      <c r="Q8" s="35">
        <f>ROUND($Q$49*(100+R8)/100,0)</f>
        <v>3</v>
      </c>
      <c r="R8" s="34">
        <v>-40</v>
      </c>
      <c r="S8" s="35">
        <v>50</v>
      </c>
      <c r="T8" s="35">
        <f>ROUND($T$49*(100+U8)/100,0)</f>
        <v>33</v>
      </c>
      <c r="U8" s="17">
        <v>42</v>
      </c>
      <c r="V8" s="17">
        <v>10</v>
      </c>
      <c r="W8" s="17">
        <f t="shared" si="1"/>
        <v>687</v>
      </c>
      <c r="X8" s="17">
        <v>120201</v>
      </c>
      <c r="Y8" s="17">
        <v>120202</v>
      </c>
      <c r="Z8" s="17">
        <v>120203</v>
      </c>
      <c r="AA8" s="17">
        <v>120204</v>
      </c>
    </row>
    <row r="9" s="17" customFormat="1" ht="33" spans="1:28">
      <c r="A9" s="18">
        <v>203</v>
      </c>
      <c r="B9" s="19" t="s">
        <v>117</v>
      </c>
      <c r="C9" s="18" t="s">
        <v>118</v>
      </c>
      <c r="D9" s="18" t="s">
        <v>109</v>
      </c>
      <c r="E9" s="18" t="s">
        <v>90</v>
      </c>
      <c r="F9" s="19" t="s">
        <v>119</v>
      </c>
      <c r="G9" s="19">
        <f>[2]数据引用!$D$49*100</f>
        <v>1200</v>
      </c>
      <c r="H9" s="20" t="s">
        <v>96</v>
      </c>
      <c r="I9" s="20" t="str">
        <f t="shared" si="2"/>
        <v>属性-最大生命,536#属性-防御力,10#属性-攻击力,33</v>
      </c>
      <c r="J9" s="21" t="str">
        <f t="shared" si="3"/>
        <v>属性-最大生命,536#属性-防御力,10#属性-攻击力,33</v>
      </c>
      <c r="K9" s="17" t="str">
        <f t="shared" si="4"/>
        <v>120301,120302,120303,120304,120305</v>
      </c>
      <c r="L9" s="22">
        <f t="shared" si="0"/>
        <v>10203</v>
      </c>
      <c r="M9" s="22">
        <v>10</v>
      </c>
      <c r="N9" s="34">
        <f>ROUND($N$51*(100+O9)/99,0)</f>
        <v>536</v>
      </c>
      <c r="O9" s="34">
        <v>15</v>
      </c>
      <c r="P9" s="35">
        <v>1</v>
      </c>
      <c r="Q9" s="35">
        <f>ROUND($Q$51*(100+R9)/99,0)</f>
        <v>10</v>
      </c>
      <c r="R9" s="34">
        <v>15</v>
      </c>
      <c r="S9" s="35">
        <v>50</v>
      </c>
      <c r="T9" s="35">
        <f>ROUND($T$51*(100+U9)/99,0)</f>
        <v>33</v>
      </c>
      <c r="U9" s="17">
        <v>-30</v>
      </c>
      <c r="V9" s="17">
        <v>10</v>
      </c>
      <c r="W9" s="17">
        <f t="shared" si="1"/>
        <v>1366</v>
      </c>
      <c r="X9" s="17">
        <v>120301</v>
      </c>
      <c r="Y9" s="17">
        <v>120302</v>
      </c>
      <c r="Z9" s="17">
        <v>120303</v>
      </c>
      <c r="AA9" s="17">
        <v>120304</v>
      </c>
      <c r="AB9" s="17">
        <v>120305</v>
      </c>
    </row>
    <row r="10" s="17" customFormat="1" ht="33" spans="1:29">
      <c r="A10" s="18">
        <v>205</v>
      </c>
      <c r="B10" s="19" t="s">
        <v>120</v>
      </c>
      <c r="C10" s="18" t="s">
        <v>121</v>
      </c>
      <c r="D10" s="18" t="s">
        <v>109</v>
      </c>
      <c r="E10" s="18" t="str">
        <f t="shared" ref="E10:E12" si="5">E5</f>
        <v>品质-橙</v>
      </c>
      <c r="F10" s="19" t="s">
        <v>122</v>
      </c>
      <c r="G10" s="19">
        <f>[2]数据引用!$E$52*100</f>
        <v>200</v>
      </c>
      <c r="H10" s="20" t="s">
        <v>101</v>
      </c>
      <c r="I10" s="20" t="str">
        <f t="shared" si="2"/>
        <v>属性-最大生命,625#属性-防御力,9#属性-攻击力,98</v>
      </c>
      <c r="J10" s="21" t="str">
        <f t="shared" si="3"/>
        <v>属性-最大生命,625#属性-防御力,9#属性-攻击力,98</v>
      </c>
      <c r="K10" s="17" t="str">
        <f t="shared" si="4"/>
        <v>120501,120502,120503,120504,120505,120506</v>
      </c>
      <c r="L10" s="22">
        <f t="shared" si="0"/>
        <v>10205</v>
      </c>
      <c r="M10" s="22">
        <v>10</v>
      </c>
      <c r="N10" s="34">
        <f>ROUND($N$53*(100+O10)/100,0)</f>
        <v>625</v>
      </c>
      <c r="O10" s="34">
        <v>-10</v>
      </c>
      <c r="P10" s="35">
        <v>1</v>
      </c>
      <c r="Q10" s="35">
        <f>ROUND($Q$53*(100+R10)/100,0)</f>
        <v>9</v>
      </c>
      <c r="R10" s="34">
        <v>-35</v>
      </c>
      <c r="S10" s="35">
        <v>50</v>
      </c>
      <c r="T10" s="35">
        <f>ROUND($T$53*(100+U10)/100,0)</f>
        <v>98</v>
      </c>
      <c r="U10" s="17">
        <v>42</v>
      </c>
      <c r="V10" s="17">
        <v>10</v>
      </c>
      <c r="W10" s="17">
        <f t="shared" si="1"/>
        <v>2055</v>
      </c>
      <c r="X10" s="17">
        <v>120501</v>
      </c>
      <c r="Y10" s="17">
        <v>120502</v>
      </c>
      <c r="Z10" s="17">
        <v>120503</v>
      </c>
      <c r="AA10" s="17">
        <v>120504</v>
      </c>
      <c r="AB10" s="17">
        <v>120505</v>
      </c>
      <c r="AC10" s="17">
        <v>120506</v>
      </c>
    </row>
    <row r="11" s="17" customFormat="1" ht="33" spans="1:31">
      <c r="A11" s="29">
        <v>206</v>
      </c>
      <c r="B11" s="30" t="s">
        <v>123</v>
      </c>
      <c r="C11" s="29" t="s">
        <v>124</v>
      </c>
      <c r="D11" s="29" t="s">
        <v>109</v>
      </c>
      <c r="E11" s="29" t="str">
        <f t="shared" si="5"/>
        <v>品质-红</v>
      </c>
      <c r="F11" s="30" t="s">
        <v>125</v>
      </c>
      <c r="G11" s="19">
        <v>100</v>
      </c>
      <c r="H11" s="20" t="s">
        <v>126</v>
      </c>
      <c r="I11" s="20" t="str">
        <f t="shared" si="2"/>
        <v>属性-最大生命,830#属性-防御力,13#属性-攻击力,126</v>
      </c>
      <c r="J11" s="21" t="str">
        <f t="shared" si="3"/>
        <v>属性-最大生命,830#属性-防御力,13#属性-攻击力,126</v>
      </c>
      <c r="K11" s="17" t="str">
        <f t="shared" si="4"/>
        <v>120601,120602,120603,120604,120605,120606,120607,120608</v>
      </c>
      <c r="L11" s="22">
        <f t="shared" si="0"/>
        <v>10206</v>
      </c>
      <c r="M11" s="22">
        <v>10</v>
      </c>
      <c r="N11" s="36">
        <v>830</v>
      </c>
      <c r="O11" s="34"/>
      <c r="P11" s="35">
        <v>1</v>
      </c>
      <c r="Q11" s="35">
        <v>13</v>
      </c>
      <c r="R11" s="34"/>
      <c r="S11" s="35">
        <v>50</v>
      </c>
      <c r="T11" s="35">
        <v>126</v>
      </c>
      <c r="U11" s="23"/>
      <c r="V11" s="17">
        <v>10</v>
      </c>
      <c r="W11" s="17">
        <f t="shared" si="1"/>
        <v>2740</v>
      </c>
      <c r="X11" s="17">
        <v>120601</v>
      </c>
      <c r="Y11" s="17">
        <v>120602</v>
      </c>
      <c r="Z11" s="17">
        <v>120603</v>
      </c>
      <c r="AA11" s="17">
        <v>120604</v>
      </c>
      <c r="AB11" s="17">
        <v>120605</v>
      </c>
      <c r="AC11" s="17">
        <v>120606</v>
      </c>
      <c r="AD11" s="17">
        <v>120607</v>
      </c>
      <c r="AE11" s="17">
        <v>120608</v>
      </c>
    </row>
    <row r="12" s="17" customFormat="1" spans="1:27">
      <c r="A12" s="18">
        <v>301</v>
      </c>
      <c r="B12" s="19" t="s">
        <v>127</v>
      </c>
      <c r="C12" s="18" t="s">
        <v>128</v>
      </c>
      <c r="D12" s="18" t="s">
        <v>129</v>
      </c>
      <c r="E12" s="18" t="str">
        <f t="shared" si="5"/>
        <v>品质-蓝</v>
      </c>
      <c r="F12" s="19" t="s">
        <v>130</v>
      </c>
      <c r="G12" s="19">
        <f>[2]数据引用!$C$46*100</f>
        <v>200</v>
      </c>
      <c r="H12" s="20" t="s">
        <v>116</v>
      </c>
      <c r="I12" s="20" t="str">
        <f t="shared" si="2"/>
        <v>属性-最大生命,265#属性-防御力,5#属性-攻击力,16</v>
      </c>
      <c r="J12" s="21" t="str">
        <f t="shared" si="3"/>
        <v>属性-最大生命,265#属性-防御力,5#属性-攻击力,16</v>
      </c>
      <c r="K12" s="17" t="str">
        <f t="shared" si="4"/>
        <v>130101,130102,130103,130104</v>
      </c>
      <c r="L12" s="22">
        <f t="shared" si="0"/>
        <v>10301</v>
      </c>
      <c r="M12" s="22">
        <v>10</v>
      </c>
      <c r="N12" s="34">
        <f>ROUND($N$49*(100+O12)/100,0)</f>
        <v>265</v>
      </c>
      <c r="O12" s="34">
        <v>15</v>
      </c>
      <c r="P12" s="35">
        <v>1</v>
      </c>
      <c r="Q12" s="35">
        <f>ROUND($Q$49*(100+R12)/100,0)</f>
        <v>5</v>
      </c>
      <c r="R12" s="34">
        <v>20</v>
      </c>
      <c r="S12" s="35">
        <v>50</v>
      </c>
      <c r="T12" s="35">
        <f>ROUND($T$49*(100+U12)/100,0)</f>
        <v>16</v>
      </c>
      <c r="U12" s="17">
        <v>-30</v>
      </c>
      <c r="V12" s="17">
        <v>10</v>
      </c>
      <c r="W12" s="17">
        <f t="shared" si="1"/>
        <v>675</v>
      </c>
      <c r="X12" s="17">
        <v>130101</v>
      </c>
      <c r="Y12" s="17">
        <v>130102</v>
      </c>
      <c r="Z12" s="17">
        <v>130103</v>
      </c>
      <c r="AA12" s="17">
        <v>130104</v>
      </c>
    </row>
    <row r="13" s="17" customFormat="1" ht="33" spans="1:28">
      <c r="A13" s="18">
        <v>303</v>
      </c>
      <c r="B13" s="19" t="s">
        <v>131</v>
      </c>
      <c r="C13" s="18" t="s">
        <v>132</v>
      </c>
      <c r="D13" s="18" t="s">
        <v>129</v>
      </c>
      <c r="E13" s="18" t="s">
        <v>90</v>
      </c>
      <c r="F13" s="19" t="s">
        <v>133</v>
      </c>
      <c r="G13" s="19">
        <f>[2]数据引用!$D$55*100</f>
        <v>400</v>
      </c>
      <c r="H13" s="20" t="s">
        <v>92</v>
      </c>
      <c r="I13" s="20" t="str">
        <f t="shared" si="2"/>
        <v>属性-最大生命,419#属性-防御力,6#属性-攻击力,66</v>
      </c>
      <c r="J13" s="21" t="str">
        <f t="shared" si="3"/>
        <v>属性-最大生命,419#属性-防御力,6#属性-攻击力,66</v>
      </c>
      <c r="K13" s="17" t="str">
        <f t="shared" si="4"/>
        <v>130301,130302,130303,130304,130305</v>
      </c>
      <c r="L13" s="22">
        <f t="shared" si="0"/>
        <v>10303</v>
      </c>
      <c r="M13" s="22">
        <v>10</v>
      </c>
      <c r="N13" s="34">
        <f>ROUND($N$51*(100+O13)/99,0)</f>
        <v>419</v>
      </c>
      <c r="O13" s="34">
        <v>-10</v>
      </c>
      <c r="P13" s="35">
        <v>1</v>
      </c>
      <c r="Q13" s="35">
        <f>ROUND($Q$51*(100+R13)/99,0)</f>
        <v>6</v>
      </c>
      <c r="R13" s="34">
        <v>-35</v>
      </c>
      <c r="S13" s="35">
        <v>50</v>
      </c>
      <c r="T13" s="35">
        <f>ROUND($T$51*(100+U13)/99,0)</f>
        <v>66</v>
      </c>
      <c r="U13" s="17">
        <v>42</v>
      </c>
      <c r="V13" s="17">
        <v>10</v>
      </c>
      <c r="W13" s="17">
        <f t="shared" si="1"/>
        <v>1379</v>
      </c>
      <c r="X13" s="17">
        <v>130301</v>
      </c>
      <c r="Y13" s="17">
        <v>130302</v>
      </c>
      <c r="Z13" s="17">
        <v>130303</v>
      </c>
      <c r="AA13" s="17">
        <v>130304</v>
      </c>
      <c r="AB13" s="17">
        <v>130305</v>
      </c>
    </row>
    <row r="14" s="17" customFormat="1" ht="33" spans="1:28">
      <c r="A14" s="18">
        <v>304</v>
      </c>
      <c r="B14" s="19" t="s">
        <v>134</v>
      </c>
      <c r="C14" s="18" t="s">
        <v>135</v>
      </c>
      <c r="D14" s="18" t="s">
        <v>129</v>
      </c>
      <c r="E14" s="18" t="s">
        <v>90</v>
      </c>
      <c r="F14" s="19" t="s">
        <v>136</v>
      </c>
      <c r="G14" s="19">
        <f>[2]数据引用!$D$49*100</f>
        <v>1200</v>
      </c>
      <c r="H14" s="20" t="s">
        <v>96</v>
      </c>
      <c r="I14" s="20" t="str">
        <f t="shared" si="2"/>
        <v>属性-最大生命,512#属性-防御力,12#属性-攻击力,27</v>
      </c>
      <c r="J14" s="21" t="str">
        <f t="shared" si="3"/>
        <v>属性-最大生命,512#属性-防御力,12#属性-攻击力,27</v>
      </c>
      <c r="K14" s="17" t="str">
        <f t="shared" si="4"/>
        <v>130401,130402,130403,130404,130405</v>
      </c>
      <c r="L14" s="22">
        <f t="shared" si="0"/>
        <v>10304</v>
      </c>
      <c r="M14" s="22">
        <v>10</v>
      </c>
      <c r="N14" s="34">
        <f>ROUND($N$51*(100+O14)/99,0)</f>
        <v>512</v>
      </c>
      <c r="O14" s="34">
        <v>10</v>
      </c>
      <c r="P14" s="35">
        <v>1</v>
      </c>
      <c r="Q14" s="35">
        <f>ROUND($Q$51*(100+R14)/99,0)</f>
        <v>12</v>
      </c>
      <c r="R14" s="34">
        <v>35</v>
      </c>
      <c r="S14" s="35">
        <v>50</v>
      </c>
      <c r="T14" s="35">
        <f>ROUND($T$51*(100+U14)/99,0)</f>
        <v>27</v>
      </c>
      <c r="U14" s="17">
        <v>-42</v>
      </c>
      <c r="V14" s="17">
        <v>10</v>
      </c>
      <c r="W14" s="17">
        <f t="shared" si="1"/>
        <v>1382</v>
      </c>
      <c r="X14" s="17">
        <v>130401</v>
      </c>
      <c r="Y14" s="17">
        <v>130402</v>
      </c>
      <c r="Z14" s="17">
        <v>130403</v>
      </c>
      <c r="AA14" s="17">
        <v>130404</v>
      </c>
      <c r="AB14" s="17">
        <v>130405</v>
      </c>
    </row>
    <row r="15" s="17" customFormat="1" ht="33" spans="1:29">
      <c r="A15" s="18">
        <v>305</v>
      </c>
      <c r="B15" s="19" t="s">
        <v>137</v>
      </c>
      <c r="C15" s="18" t="s">
        <v>138</v>
      </c>
      <c r="D15" s="18" t="s">
        <v>129</v>
      </c>
      <c r="E15" s="18" t="str">
        <f>E10</f>
        <v>品质-橙</v>
      </c>
      <c r="F15" s="19" t="s">
        <v>139</v>
      </c>
      <c r="G15" s="19">
        <f>[2]数据引用!$E$52*100</f>
        <v>200</v>
      </c>
      <c r="H15" s="20" t="s">
        <v>101</v>
      </c>
      <c r="I15" s="20" t="str">
        <f t="shared" si="2"/>
        <v>属性-最大生命,798#属性-防御力,16#属性-攻击力,48</v>
      </c>
      <c r="J15" s="21" t="str">
        <f t="shared" si="3"/>
        <v>属性-最大生命,798#属性-防御力,16#属性-攻击力,48</v>
      </c>
      <c r="K15" s="17" t="str">
        <f t="shared" si="4"/>
        <v>130501,130502,130503,130504,130505,130506</v>
      </c>
      <c r="L15" s="22">
        <f t="shared" si="0"/>
        <v>10305</v>
      </c>
      <c r="M15" s="22">
        <v>10</v>
      </c>
      <c r="N15" s="34">
        <f>ROUND($N$53*(100+O15)/100,0)</f>
        <v>798</v>
      </c>
      <c r="O15" s="34">
        <v>15</v>
      </c>
      <c r="P15" s="35">
        <v>1</v>
      </c>
      <c r="Q15" s="35">
        <f>ROUND($Q$53*(100+R15)/100,0)</f>
        <v>16</v>
      </c>
      <c r="R15" s="34">
        <v>15</v>
      </c>
      <c r="S15" s="35">
        <v>50</v>
      </c>
      <c r="T15" s="35">
        <f>ROUND($T$53*(100+U15)/100,0)</f>
        <v>48</v>
      </c>
      <c r="U15" s="17">
        <v>-30</v>
      </c>
      <c r="V15" s="17">
        <v>10</v>
      </c>
      <c r="W15" s="17">
        <f t="shared" si="1"/>
        <v>2078</v>
      </c>
      <c r="X15" s="17">
        <v>130501</v>
      </c>
      <c r="Y15" s="17">
        <v>130502</v>
      </c>
      <c r="Z15" s="17">
        <v>130503</v>
      </c>
      <c r="AA15" s="17">
        <v>130504</v>
      </c>
      <c r="AB15" s="17">
        <v>130505</v>
      </c>
      <c r="AC15" s="17">
        <v>130506</v>
      </c>
    </row>
    <row r="16" s="17" customFormat="1" ht="33" spans="1:31">
      <c r="A16" s="29">
        <v>306</v>
      </c>
      <c r="B16" s="30" t="s">
        <v>140</v>
      </c>
      <c r="C16" s="29" t="s">
        <v>141</v>
      </c>
      <c r="D16" s="29" t="s">
        <v>129</v>
      </c>
      <c r="E16" s="29" t="str">
        <f>E11</f>
        <v>品质-红</v>
      </c>
      <c r="F16" s="30" t="s">
        <v>142</v>
      </c>
      <c r="G16" s="19">
        <v>1</v>
      </c>
      <c r="H16" s="20" t="s">
        <v>143</v>
      </c>
      <c r="I16" s="20" t="str">
        <f t="shared" ref="I16:I25" si="6">"属性-最大生命,"&amp;ROUND(N16,0)&amp;"#"&amp;"属性-防御力,"&amp;ROUND(Q16,0)&amp;"#"&amp;"属性-攻击力,"&amp;ROUND(T16,0)</f>
        <v>属性-最大生命,830#属性-防御力,13#属性-攻击力,126</v>
      </c>
      <c r="J16" s="21" t="str">
        <f t="shared" si="3"/>
        <v>属性-最大生命,830#属性-防御力,13#属性-攻击力,126</v>
      </c>
      <c r="K16" s="17" t="str">
        <f t="shared" si="4"/>
        <v>130601,130602,130603,130604,130605,130606,130607,130608</v>
      </c>
      <c r="L16" s="22">
        <f t="shared" si="0"/>
        <v>10306</v>
      </c>
      <c r="M16" s="22">
        <v>10</v>
      </c>
      <c r="N16" s="36">
        <v>830</v>
      </c>
      <c r="O16" s="34"/>
      <c r="P16" s="35">
        <v>1</v>
      </c>
      <c r="Q16" s="35">
        <v>13</v>
      </c>
      <c r="R16" s="34"/>
      <c r="S16" s="35">
        <v>50</v>
      </c>
      <c r="T16" s="35">
        <v>126</v>
      </c>
      <c r="U16" s="23"/>
      <c r="V16" s="17">
        <v>10</v>
      </c>
      <c r="W16" s="17">
        <f t="shared" si="1"/>
        <v>2740</v>
      </c>
      <c r="X16" s="17">
        <v>130601</v>
      </c>
      <c r="Y16" s="17">
        <v>130602</v>
      </c>
      <c r="Z16" s="17">
        <v>130603</v>
      </c>
      <c r="AA16" s="17">
        <v>130604</v>
      </c>
      <c r="AB16" s="17">
        <v>130605</v>
      </c>
      <c r="AC16" s="17">
        <v>130606</v>
      </c>
      <c r="AD16" s="17">
        <v>130607</v>
      </c>
      <c r="AE16" s="17">
        <v>130608</v>
      </c>
    </row>
    <row r="17" s="17" customFormat="1" ht="33" spans="1:27">
      <c r="A17" s="18">
        <v>402</v>
      </c>
      <c r="B17" s="19" t="s">
        <v>144</v>
      </c>
      <c r="C17" s="18" t="s">
        <v>145</v>
      </c>
      <c r="D17" s="18" t="s">
        <v>129</v>
      </c>
      <c r="E17" s="18" t="s">
        <v>110</v>
      </c>
      <c r="F17" s="19" t="s">
        <v>146</v>
      </c>
      <c r="G17" s="19">
        <f>[2]数据引用!$C$58*100</f>
        <v>500</v>
      </c>
      <c r="H17" s="20" t="s">
        <v>112</v>
      </c>
      <c r="I17" s="20" t="str">
        <f t="shared" si="6"/>
        <v>属性-最大生命,196#属性-防御力,4#属性-攻击力,30</v>
      </c>
      <c r="J17" s="21" t="str">
        <f t="shared" si="3"/>
        <v>属性-最大生命,196#属性-防御力,4#属性-攻击力,30</v>
      </c>
      <c r="K17" s="17" t="str">
        <f t="shared" si="4"/>
        <v>140201,140202,140203,140204</v>
      </c>
      <c r="L17" s="22">
        <f t="shared" si="0"/>
        <v>10402</v>
      </c>
      <c r="M17" s="22">
        <v>10</v>
      </c>
      <c r="N17" s="34">
        <f>ROUND($N$49*(100+O17)/100,0)</f>
        <v>196</v>
      </c>
      <c r="O17" s="34">
        <v>-15</v>
      </c>
      <c r="P17" s="35">
        <v>1</v>
      </c>
      <c r="Q17" s="35">
        <f>ROUND($Q$49*(100+R17)/100,0)</f>
        <v>4</v>
      </c>
      <c r="R17" s="34">
        <v>-20</v>
      </c>
      <c r="S17" s="35">
        <v>50</v>
      </c>
      <c r="T17" s="35">
        <f>ROUND($T$49*(100+U17)/100,0)</f>
        <v>30</v>
      </c>
      <c r="U17" s="17">
        <v>30</v>
      </c>
      <c r="V17" s="17">
        <v>10</v>
      </c>
      <c r="W17" s="17">
        <f t="shared" si="1"/>
        <v>696</v>
      </c>
      <c r="X17" s="17">
        <v>140201</v>
      </c>
      <c r="Y17" s="17">
        <v>140202</v>
      </c>
      <c r="Z17" s="17">
        <v>140203</v>
      </c>
      <c r="AA17" s="17">
        <v>140204</v>
      </c>
    </row>
    <row r="18" s="17" customFormat="1" ht="33" spans="1:29">
      <c r="A18" s="18">
        <v>405</v>
      </c>
      <c r="B18" s="19" t="s">
        <v>147</v>
      </c>
      <c r="C18" s="18" t="s">
        <v>148</v>
      </c>
      <c r="D18" s="18" t="s">
        <v>129</v>
      </c>
      <c r="E18" s="18" t="str">
        <f>E15</f>
        <v>品质-橙</v>
      </c>
      <c r="F18" s="19" t="s">
        <v>149</v>
      </c>
      <c r="G18" s="19">
        <v>5</v>
      </c>
      <c r="H18" s="20" t="s">
        <v>150</v>
      </c>
      <c r="I18" s="20" t="str">
        <f t="shared" si="6"/>
        <v>属性-最大生命,590#属性-防御力,11#属性-攻击力,90</v>
      </c>
      <c r="J18" s="21" t="str">
        <f t="shared" si="3"/>
        <v>属性-最大生命,590#属性-防御力,11#属性-攻击力,90</v>
      </c>
      <c r="K18" s="17" t="str">
        <f t="shared" si="4"/>
        <v>140501,140502,140503,140504,140505,140506</v>
      </c>
      <c r="L18" s="22">
        <f t="shared" si="0"/>
        <v>10405</v>
      </c>
      <c r="M18" s="22">
        <v>10</v>
      </c>
      <c r="N18" s="34">
        <f>ROUND($N$53*(100+O18)/100,0)</f>
        <v>590</v>
      </c>
      <c r="O18" s="34">
        <v>-15</v>
      </c>
      <c r="P18" s="35">
        <v>1</v>
      </c>
      <c r="Q18" s="35">
        <f>ROUND($Q$53*(100+R18)/100,0)</f>
        <v>11</v>
      </c>
      <c r="R18" s="34">
        <v>-15</v>
      </c>
      <c r="S18" s="35">
        <v>50</v>
      </c>
      <c r="T18" s="35">
        <f>ROUND($T$53*(100+U18)/100,0)</f>
        <v>90</v>
      </c>
      <c r="U18" s="17">
        <v>30</v>
      </c>
      <c r="V18" s="17">
        <v>10</v>
      </c>
      <c r="W18" s="17">
        <f t="shared" si="1"/>
        <v>2040</v>
      </c>
      <c r="X18" s="17">
        <v>140501</v>
      </c>
      <c r="Y18" s="17">
        <v>140502</v>
      </c>
      <c r="Z18" s="17">
        <v>140503</v>
      </c>
      <c r="AA18" s="17">
        <v>140504</v>
      </c>
      <c r="AB18" s="17">
        <v>140505</v>
      </c>
      <c r="AC18" s="17">
        <v>140506</v>
      </c>
    </row>
    <row r="19" s="17" customFormat="1" ht="33" spans="1:31">
      <c r="A19" s="18">
        <v>406</v>
      </c>
      <c r="B19" s="19" t="s">
        <v>151</v>
      </c>
      <c r="C19" s="18" t="s">
        <v>152</v>
      </c>
      <c r="D19" s="18" t="s">
        <v>129</v>
      </c>
      <c r="E19" s="18" t="str">
        <f>E16</f>
        <v>品质-红</v>
      </c>
      <c r="F19" s="19" t="s">
        <v>153</v>
      </c>
      <c r="G19" s="19">
        <v>1</v>
      </c>
      <c r="H19" s="20" t="s">
        <v>154</v>
      </c>
      <c r="I19" s="20" t="str">
        <f t="shared" si="6"/>
        <v>属性-最大生命,806#属性-防御力,25#属性-攻击力,70</v>
      </c>
      <c r="J19" s="21" t="str">
        <f t="shared" si="3"/>
        <v>属性-最大生命,806#属性-防御力,25#属性-攻击力,70</v>
      </c>
      <c r="K19" s="17" t="str">
        <f t="shared" si="4"/>
        <v>140601,140603,140604,140605,140606,140607,140608</v>
      </c>
      <c r="L19" s="22">
        <f t="shared" si="0"/>
        <v>10406</v>
      </c>
      <c r="M19" s="22">
        <v>10</v>
      </c>
      <c r="N19" s="36">
        <v>806</v>
      </c>
      <c r="O19" s="23"/>
      <c r="P19" s="35">
        <v>1</v>
      </c>
      <c r="Q19" s="35">
        <v>25</v>
      </c>
      <c r="R19" s="23"/>
      <c r="S19" s="35">
        <v>50</v>
      </c>
      <c r="T19" s="35">
        <v>70</v>
      </c>
      <c r="U19" s="23"/>
      <c r="V19" s="17">
        <v>10</v>
      </c>
      <c r="W19" s="17">
        <f t="shared" si="1"/>
        <v>2756</v>
      </c>
      <c r="X19" s="17">
        <v>140601</v>
      </c>
      <c r="Z19" s="17">
        <v>140603</v>
      </c>
      <c r="AA19" s="17">
        <v>140604</v>
      </c>
      <c r="AB19" s="17">
        <v>140605</v>
      </c>
      <c r="AC19" s="17">
        <v>140606</v>
      </c>
      <c r="AD19" s="17">
        <v>140607</v>
      </c>
      <c r="AE19" s="17">
        <v>140608</v>
      </c>
    </row>
    <row r="20" s="17" customFormat="1" ht="33" spans="1:31">
      <c r="A20" s="18">
        <v>407</v>
      </c>
      <c r="B20" s="19" t="s">
        <v>155</v>
      </c>
      <c r="C20" s="18" t="s">
        <v>156</v>
      </c>
      <c r="D20" s="18" t="s">
        <v>129</v>
      </c>
      <c r="E20" s="18" t="s">
        <v>104</v>
      </c>
      <c r="F20" s="19" t="s">
        <v>157</v>
      </c>
      <c r="G20" s="19">
        <v>1</v>
      </c>
      <c r="H20" s="20" t="s">
        <v>158</v>
      </c>
      <c r="I20" s="20" t="str">
        <f t="shared" si="6"/>
        <v>属性-最大生命,1130#属性-防御力,17#属性-攻击力,80</v>
      </c>
      <c r="J20" s="21" t="str">
        <f t="shared" si="3"/>
        <v>属性-最大生命,1130#属性-防御力,17#属性-攻击力,80</v>
      </c>
      <c r="K20" s="17" t="str">
        <f t="shared" si="4"/>
        <v>140701,140703,140704,140705,140706,140707,140708</v>
      </c>
      <c r="L20" s="22">
        <f t="shared" si="0"/>
        <v>10407</v>
      </c>
      <c r="M20" s="22">
        <v>10</v>
      </c>
      <c r="N20" s="36">
        <v>1130</v>
      </c>
      <c r="O20" s="23"/>
      <c r="P20" s="35">
        <v>1</v>
      </c>
      <c r="Q20" s="35">
        <v>17</v>
      </c>
      <c r="R20" s="23"/>
      <c r="S20" s="35">
        <v>50</v>
      </c>
      <c r="T20" s="35">
        <v>80</v>
      </c>
      <c r="U20" s="23"/>
      <c r="V20" s="17">
        <v>10</v>
      </c>
      <c r="W20" s="17">
        <f t="shared" si="1"/>
        <v>2780</v>
      </c>
      <c r="X20" s="17">
        <v>140701</v>
      </c>
      <c r="Z20" s="17">
        <v>140703</v>
      </c>
      <c r="AA20" s="17">
        <v>140704</v>
      </c>
      <c r="AB20" s="17">
        <v>140705</v>
      </c>
      <c r="AC20" s="17">
        <v>140706</v>
      </c>
      <c r="AD20" s="17">
        <v>140707</v>
      </c>
      <c r="AE20" s="17">
        <v>140708</v>
      </c>
    </row>
    <row r="21" s="17" customFormat="1" ht="33" spans="1:27">
      <c r="A21" s="18">
        <v>501</v>
      </c>
      <c r="B21" s="19" t="s">
        <v>159</v>
      </c>
      <c r="C21" s="18" t="s">
        <v>160</v>
      </c>
      <c r="D21" s="18" t="s">
        <v>89</v>
      </c>
      <c r="E21" s="18" t="s">
        <v>110</v>
      </c>
      <c r="F21" s="19" t="s">
        <v>161</v>
      </c>
      <c r="G21" s="19">
        <f>[2]数据引用!$C$58*100</f>
        <v>500</v>
      </c>
      <c r="H21" s="20" t="s">
        <v>112</v>
      </c>
      <c r="I21" s="20" t="str">
        <f t="shared" si="6"/>
        <v>属性-最大生命,254#属性-防御力,6#属性-攻击力,13</v>
      </c>
      <c r="J21" s="21" t="str">
        <f t="shared" si="3"/>
        <v>属性-最大生命,254#属性-防御力,6#属性-攻击力,13</v>
      </c>
      <c r="K21" s="17" t="str">
        <f t="shared" si="4"/>
        <v>150101,150102,150103,150104</v>
      </c>
      <c r="L21" s="22">
        <f t="shared" si="0"/>
        <v>10501</v>
      </c>
      <c r="M21" s="22">
        <v>10</v>
      </c>
      <c r="N21" s="34">
        <f>ROUND($N$49*(100+O21)/100,0)</f>
        <v>254</v>
      </c>
      <c r="O21" s="34">
        <v>10</v>
      </c>
      <c r="P21" s="35">
        <v>1</v>
      </c>
      <c r="Q21" s="35">
        <f>ROUND($Q$49*(100+R21)/100,0)</f>
        <v>6</v>
      </c>
      <c r="R21" s="34">
        <v>40</v>
      </c>
      <c r="S21" s="35">
        <v>50</v>
      </c>
      <c r="T21" s="35">
        <f>ROUND($T$49*(100+U21)/100,0)</f>
        <v>13</v>
      </c>
      <c r="U21" s="17">
        <v>-42</v>
      </c>
      <c r="V21" s="17">
        <v>10</v>
      </c>
      <c r="W21" s="17">
        <f t="shared" si="1"/>
        <v>684</v>
      </c>
      <c r="X21" s="17">
        <v>150101</v>
      </c>
      <c r="Y21" s="17">
        <v>150102</v>
      </c>
      <c r="Z21" s="17">
        <v>150103</v>
      </c>
      <c r="AA21" s="17">
        <v>150104</v>
      </c>
    </row>
    <row r="22" s="17" customFormat="1" spans="1:27">
      <c r="A22" s="18">
        <v>502</v>
      </c>
      <c r="B22" s="19" t="s">
        <v>162</v>
      </c>
      <c r="C22" s="18" t="s">
        <v>163</v>
      </c>
      <c r="D22" s="18" t="s">
        <v>89</v>
      </c>
      <c r="E22" s="18" t="str">
        <f t="shared" ref="E22:E24" si="7">E17</f>
        <v>品质-蓝</v>
      </c>
      <c r="F22" s="19" t="s">
        <v>164</v>
      </c>
      <c r="G22" s="19">
        <f>[2]数据引用!$C$46*100</f>
        <v>200</v>
      </c>
      <c r="H22" s="20" t="s">
        <v>116</v>
      </c>
      <c r="I22" s="20" t="str">
        <f t="shared" si="6"/>
        <v>属性-最大生命,207#属性-防御力,3#属性-攻击力,33</v>
      </c>
      <c r="J22" s="21" t="str">
        <f t="shared" si="3"/>
        <v>属性-最大生命,207#属性-防御力,3#属性-攻击力,33</v>
      </c>
      <c r="K22" s="17" t="str">
        <f t="shared" si="4"/>
        <v>150201,150202,150203,150204</v>
      </c>
      <c r="L22" s="22">
        <f t="shared" si="0"/>
        <v>10502</v>
      </c>
      <c r="M22" s="22">
        <v>10</v>
      </c>
      <c r="N22" s="34">
        <f>ROUND($N$49*(100+O22)/100,0)</f>
        <v>207</v>
      </c>
      <c r="O22" s="34">
        <v>-10</v>
      </c>
      <c r="P22" s="35">
        <v>1</v>
      </c>
      <c r="Q22" s="35">
        <f>ROUND($Q$49*(100+R22)/100,0)</f>
        <v>3</v>
      </c>
      <c r="R22" s="34">
        <v>-40</v>
      </c>
      <c r="S22" s="35">
        <v>50</v>
      </c>
      <c r="T22" s="35">
        <f>ROUND($T$49*(100+U22)/100,0)</f>
        <v>33</v>
      </c>
      <c r="U22" s="17">
        <v>42</v>
      </c>
      <c r="V22" s="17">
        <v>10</v>
      </c>
      <c r="W22" s="17">
        <f t="shared" si="1"/>
        <v>687</v>
      </c>
      <c r="X22" s="17">
        <v>150201</v>
      </c>
      <c r="Y22" s="17">
        <v>150202</v>
      </c>
      <c r="Z22" s="17">
        <v>150203</v>
      </c>
      <c r="AA22" s="17">
        <v>150204</v>
      </c>
    </row>
    <row r="23" s="17" customFormat="1" ht="33" spans="1:29">
      <c r="A23" s="18">
        <v>505</v>
      </c>
      <c r="B23" s="19" t="s">
        <v>165</v>
      </c>
      <c r="C23" s="18" t="s">
        <v>166</v>
      </c>
      <c r="D23" s="18" t="s">
        <v>89</v>
      </c>
      <c r="E23" s="18" t="str">
        <f t="shared" si="7"/>
        <v>品质-橙</v>
      </c>
      <c r="F23" s="19" t="s">
        <v>167</v>
      </c>
      <c r="G23" s="19">
        <v>1</v>
      </c>
      <c r="H23" s="20" t="s">
        <v>168</v>
      </c>
      <c r="I23" s="20" t="str">
        <f t="shared" si="6"/>
        <v>属性-最大生命,625#属性-防御力,9#属性-攻击力,98</v>
      </c>
      <c r="J23" s="21" t="str">
        <f t="shared" si="3"/>
        <v>属性-最大生命,625#属性-防御力,9#属性-攻击力,98</v>
      </c>
      <c r="K23" s="17" t="str">
        <f t="shared" si="4"/>
        <v>150501,150502,150503,150504,150505,150506</v>
      </c>
      <c r="L23" s="22">
        <f t="shared" si="0"/>
        <v>10505</v>
      </c>
      <c r="M23" s="22">
        <v>10</v>
      </c>
      <c r="N23" s="34">
        <f>ROUND($N$53*(100+O23)/100,0)</f>
        <v>625</v>
      </c>
      <c r="O23" s="34">
        <v>-10</v>
      </c>
      <c r="P23" s="35">
        <v>1</v>
      </c>
      <c r="Q23" s="35">
        <f>ROUND($Q$53*(100+R23)/100,0)</f>
        <v>9</v>
      </c>
      <c r="R23" s="34">
        <v>-35</v>
      </c>
      <c r="S23" s="35">
        <v>50</v>
      </c>
      <c r="T23" s="35">
        <f>ROUND($T$53*(100+U23)/100,0)</f>
        <v>98</v>
      </c>
      <c r="U23" s="17">
        <v>42</v>
      </c>
      <c r="V23" s="17">
        <v>10</v>
      </c>
      <c r="W23" s="17">
        <f t="shared" si="1"/>
        <v>2055</v>
      </c>
      <c r="X23" s="17">
        <v>150501</v>
      </c>
      <c r="Y23" s="17">
        <v>150502</v>
      </c>
      <c r="Z23" s="17">
        <v>150503</v>
      </c>
      <c r="AA23" s="17">
        <v>150504</v>
      </c>
      <c r="AB23" s="17">
        <v>150505</v>
      </c>
      <c r="AC23" s="17">
        <v>150506</v>
      </c>
    </row>
    <row r="24" s="17" customFormat="1" ht="33" spans="1:31">
      <c r="A24" s="18">
        <v>506</v>
      </c>
      <c r="B24" s="19" t="s">
        <v>169</v>
      </c>
      <c r="C24" s="18" t="s">
        <v>170</v>
      </c>
      <c r="D24" s="18" t="s">
        <v>89</v>
      </c>
      <c r="E24" s="18" t="str">
        <f t="shared" si="7"/>
        <v>品质-红</v>
      </c>
      <c r="F24" s="19" t="s">
        <v>171</v>
      </c>
      <c r="G24" s="19">
        <v>1</v>
      </c>
      <c r="H24" s="20" t="s">
        <v>172</v>
      </c>
      <c r="I24" s="20" t="str">
        <f t="shared" si="6"/>
        <v>属性-最大生命,806#属性-防御力,25#属性-攻击力,70</v>
      </c>
      <c r="J24" s="21" t="str">
        <f t="shared" si="3"/>
        <v>属性-最大生命,806#属性-防御力,25#属性-攻击力,70</v>
      </c>
      <c r="K24" s="17" t="str">
        <f t="shared" si="4"/>
        <v>150601,150603,150604,150605,150606,150607,150608</v>
      </c>
      <c r="L24" s="22">
        <f t="shared" si="0"/>
        <v>10506</v>
      </c>
      <c r="M24" s="22">
        <v>10</v>
      </c>
      <c r="N24" s="36">
        <v>806</v>
      </c>
      <c r="O24" s="23"/>
      <c r="P24" s="35">
        <v>1</v>
      </c>
      <c r="Q24" s="35">
        <v>25</v>
      </c>
      <c r="R24" s="23"/>
      <c r="S24" s="35">
        <v>50</v>
      </c>
      <c r="T24" s="35">
        <v>70</v>
      </c>
      <c r="U24" s="23"/>
      <c r="V24" s="17">
        <v>10</v>
      </c>
      <c r="W24" s="17">
        <f t="shared" si="1"/>
        <v>2756</v>
      </c>
      <c r="X24" s="17">
        <v>150601</v>
      </c>
      <c r="Z24" s="17">
        <v>150603</v>
      </c>
      <c r="AA24" s="17">
        <v>150604</v>
      </c>
      <c r="AB24" s="17">
        <v>150605</v>
      </c>
      <c r="AC24" s="17">
        <v>150606</v>
      </c>
      <c r="AD24" s="17">
        <v>150607</v>
      </c>
      <c r="AE24" s="17">
        <v>150608</v>
      </c>
    </row>
    <row r="25" s="17" customFormat="1" ht="33" spans="1:31">
      <c r="A25" s="18">
        <v>507</v>
      </c>
      <c r="B25" s="19" t="s">
        <v>173</v>
      </c>
      <c r="C25" s="18" t="s">
        <v>174</v>
      </c>
      <c r="D25" s="18" t="s">
        <v>89</v>
      </c>
      <c r="E25" s="18" t="s">
        <v>104</v>
      </c>
      <c r="F25" s="19" t="s">
        <v>175</v>
      </c>
      <c r="G25" s="19">
        <v>1</v>
      </c>
      <c r="H25" s="20" t="s">
        <v>176</v>
      </c>
      <c r="I25" s="20" t="str">
        <f t="shared" si="6"/>
        <v>属性-最大生命,1130#属性-防御力,17#属性-攻击力,80</v>
      </c>
      <c r="J25" s="21" t="str">
        <f t="shared" si="3"/>
        <v>属性-最大生命,1130#属性-防御力,17#属性-攻击力,80</v>
      </c>
      <c r="K25" s="17" t="str">
        <f t="shared" si="4"/>
        <v>150701,150703,150704,150705,150706,150707,150708</v>
      </c>
      <c r="L25" s="22">
        <f t="shared" si="0"/>
        <v>10507</v>
      </c>
      <c r="M25" s="22">
        <v>10</v>
      </c>
      <c r="N25" s="36">
        <v>1130</v>
      </c>
      <c r="O25" s="23"/>
      <c r="P25" s="35">
        <v>1</v>
      </c>
      <c r="Q25" s="35">
        <v>17</v>
      </c>
      <c r="R25" s="23"/>
      <c r="S25" s="35">
        <v>50</v>
      </c>
      <c r="T25" s="35">
        <v>80</v>
      </c>
      <c r="U25" s="23"/>
      <c r="V25" s="17">
        <v>10</v>
      </c>
      <c r="W25" s="17">
        <f t="shared" si="1"/>
        <v>2780</v>
      </c>
      <c r="X25" s="17">
        <v>150701</v>
      </c>
      <c r="Z25" s="17">
        <v>150703</v>
      </c>
      <c r="AA25" s="17">
        <v>150704</v>
      </c>
      <c r="AB25" s="17">
        <v>150705</v>
      </c>
      <c r="AC25" s="17">
        <v>150706</v>
      </c>
      <c r="AD25" s="17">
        <v>150707</v>
      </c>
      <c r="AE25" s="17">
        <v>150708</v>
      </c>
    </row>
    <row r="26" s="17" customFormat="1" ht="33" spans="1:28">
      <c r="A26" s="18">
        <v>604</v>
      </c>
      <c r="B26" s="19" t="s">
        <v>177</v>
      </c>
      <c r="C26" s="18" t="s">
        <v>178</v>
      </c>
      <c r="D26" s="18" t="s">
        <v>109</v>
      </c>
      <c r="E26" s="18" t="s">
        <v>90</v>
      </c>
      <c r="F26" s="19" t="s">
        <v>179</v>
      </c>
      <c r="G26" s="19">
        <f>[2]数据引用!$D$55*100</f>
        <v>400</v>
      </c>
      <c r="H26" s="20" t="s">
        <v>92</v>
      </c>
      <c r="I26" s="20" t="str">
        <f t="shared" ref="I26:I47" si="8">"属性-最大生命,"&amp;ROUND(N26,0)&amp;"#"&amp;"属性-防御力,"&amp;ROUND(Q26,0)&amp;"#"&amp;"属性-攻击力,"&amp;ROUND(T26,0)</f>
        <v>属性-最大生命,396#属性-防御力,8#属性-攻击力,60</v>
      </c>
      <c r="J26" s="21" t="str">
        <f t="shared" si="3"/>
        <v>属性-最大生命,396#属性-防御力,8#属性-攻击力,60</v>
      </c>
      <c r="K26" s="17" t="str">
        <f t="shared" si="4"/>
        <v>160401,160402,160403,160404,160405</v>
      </c>
      <c r="L26" s="22">
        <f t="shared" ref="L26:L29" si="9">A26+10000</f>
        <v>10604</v>
      </c>
      <c r="M26" s="22">
        <v>10</v>
      </c>
      <c r="N26" s="34">
        <f>ROUND($N$51*(100+O26)/99,0)</f>
        <v>396</v>
      </c>
      <c r="O26" s="34">
        <v>-15</v>
      </c>
      <c r="P26" s="35">
        <v>1</v>
      </c>
      <c r="Q26" s="35">
        <f>ROUND($Q$51*(100+R26)/99,0)</f>
        <v>8</v>
      </c>
      <c r="R26" s="34">
        <v>-15</v>
      </c>
      <c r="S26" s="35">
        <v>50</v>
      </c>
      <c r="T26" s="35">
        <f>ROUND($T$51*(100+U26)/99,0)</f>
        <v>60</v>
      </c>
      <c r="U26" s="17">
        <v>30</v>
      </c>
      <c r="V26" s="17">
        <v>10</v>
      </c>
      <c r="W26" s="17">
        <f t="shared" si="1"/>
        <v>1396</v>
      </c>
      <c r="X26" s="17">
        <v>160401</v>
      </c>
      <c r="Y26" s="17">
        <v>160402</v>
      </c>
      <c r="Z26" s="17">
        <v>160403</v>
      </c>
      <c r="AA26" s="17">
        <v>160404</v>
      </c>
      <c r="AB26" s="17">
        <v>160405</v>
      </c>
    </row>
    <row r="27" s="17" customFormat="1" ht="33" spans="1:29">
      <c r="A27" s="18">
        <v>605</v>
      </c>
      <c r="B27" s="19" t="s">
        <v>180</v>
      </c>
      <c r="C27" s="18" t="s">
        <v>181</v>
      </c>
      <c r="D27" s="18" t="s">
        <v>109</v>
      </c>
      <c r="E27" s="18" t="str">
        <f t="shared" ref="E27:E29" si="10">E23</f>
        <v>品质-橙</v>
      </c>
      <c r="F27" s="19" t="s">
        <v>182</v>
      </c>
      <c r="G27" s="19">
        <v>5</v>
      </c>
      <c r="H27" s="20" t="s">
        <v>183</v>
      </c>
      <c r="I27" s="20" t="str">
        <f t="shared" si="8"/>
        <v>属性-最大生命,763#属性-防御力,18#属性-攻击力,40</v>
      </c>
      <c r="J27" s="21" t="str">
        <f t="shared" si="3"/>
        <v>属性-最大生命,763#属性-防御力,18#属性-攻击力,40</v>
      </c>
      <c r="K27" s="17" t="str">
        <f t="shared" si="4"/>
        <v>160501,160502,160503,160504,160505,160506</v>
      </c>
      <c r="L27" s="22">
        <f t="shared" si="9"/>
        <v>10605</v>
      </c>
      <c r="M27" s="22">
        <v>10</v>
      </c>
      <c r="N27" s="34">
        <f>ROUND($N$53*(100+O27)/100,0)</f>
        <v>763</v>
      </c>
      <c r="O27" s="34">
        <v>10</v>
      </c>
      <c r="P27" s="35">
        <v>1</v>
      </c>
      <c r="Q27" s="35">
        <f>ROUND($Q$53*(100+R27)/100,0)</f>
        <v>18</v>
      </c>
      <c r="R27" s="34">
        <v>35</v>
      </c>
      <c r="S27" s="35">
        <v>50</v>
      </c>
      <c r="T27" s="35">
        <f>ROUND($T$53*(100+U27)/100,0)</f>
        <v>40</v>
      </c>
      <c r="U27" s="17">
        <v>-42</v>
      </c>
      <c r="V27" s="17">
        <v>10</v>
      </c>
      <c r="W27" s="17">
        <f t="shared" si="1"/>
        <v>2063</v>
      </c>
      <c r="X27" s="17">
        <v>160501</v>
      </c>
      <c r="Y27" s="17">
        <v>160502</v>
      </c>
      <c r="Z27" s="17">
        <v>160503</v>
      </c>
      <c r="AA27" s="17">
        <v>160504</v>
      </c>
      <c r="AB27" s="17">
        <v>160505</v>
      </c>
      <c r="AC27" s="17">
        <v>160506</v>
      </c>
    </row>
    <row r="28" ht="33" spans="1:31">
      <c r="A28" s="18">
        <v>606</v>
      </c>
      <c r="B28" s="19" t="s">
        <v>184</v>
      </c>
      <c r="C28" s="18" t="s">
        <v>185</v>
      </c>
      <c r="D28" s="18" t="s">
        <v>109</v>
      </c>
      <c r="E28" s="18" t="str">
        <f t="shared" si="10"/>
        <v>品质-红</v>
      </c>
      <c r="F28" s="19" t="s">
        <v>186</v>
      </c>
      <c r="G28" s="19">
        <v>2</v>
      </c>
      <c r="H28" s="20" t="s">
        <v>187</v>
      </c>
      <c r="I28" s="20" t="str">
        <f t="shared" si="8"/>
        <v>属性-最大生命,806#属性-防御力,25#属性-攻击力,70</v>
      </c>
      <c r="J28" s="21" t="str">
        <f t="shared" si="3"/>
        <v>属性-最大生命,806#属性-防御力,25#属性-攻击力,70</v>
      </c>
      <c r="K28" s="17" t="str">
        <f t="shared" si="4"/>
        <v>160601,160603,160604,160605,160606,160607,160608</v>
      </c>
      <c r="L28" s="22">
        <f t="shared" si="9"/>
        <v>10606</v>
      </c>
      <c r="M28" s="22">
        <v>10</v>
      </c>
      <c r="N28" s="36">
        <v>806</v>
      </c>
      <c r="P28" s="35">
        <v>1</v>
      </c>
      <c r="Q28" s="35">
        <v>25</v>
      </c>
      <c r="S28" s="35">
        <v>50</v>
      </c>
      <c r="T28" s="35">
        <v>70</v>
      </c>
      <c r="V28" s="17">
        <v>10</v>
      </c>
      <c r="W28" s="17">
        <f t="shared" si="1"/>
        <v>2756</v>
      </c>
      <c r="X28" s="17">
        <v>160601</v>
      </c>
      <c r="Z28" s="17">
        <v>160603</v>
      </c>
      <c r="AA28" s="17">
        <v>160604</v>
      </c>
      <c r="AB28" s="17">
        <v>160605</v>
      </c>
      <c r="AC28" s="17">
        <v>160606</v>
      </c>
      <c r="AD28" s="17">
        <v>160607</v>
      </c>
      <c r="AE28" s="17">
        <v>160608</v>
      </c>
    </row>
    <row r="29" s="17" customFormat="1" ht="33" spans="1:31">
      <c r="A29" s="18">
        <v>607</v>
      </c>
      <c r="B29" s="19" t="s">
        <v>188</v>
      </c>
      <c r="C29" s="18" t="s">
        <v>189</v>
      </c>
      <c r="D29" s="18" t="s">
        <v>109</v>
      </c>
      <c r="E29" s="18" t="str">
        <f t="shared" si="10"/>
        <v>品质-红</v>
      </c>
      <c r="F29" s="19" t="s">
        <v>190</v>
      </c>
      <c r="G29" s="19">
        <v>1</v>
      </c>
      <c r="H29" s="20" t="s">
        <v>191</v>
      </c>
      <c r="I29" s="20" t="str">
        <f t="shared" si="8"/>
        <v>属性-最大生命,1130#属性-防御力,17#属性-攻击力,80</v>
      </c>
      <c r="J29" s="21" t="str">
        <f t="shared" si="3"/>
        <v>属性-最大生命,1130#属性-防御力,17#属性-攻击力,80</v>
      </c>
      <c r="K29" s="17" t="str">
        <f t="shared" si="4"/>
        <v>160701,160703,160704,160705,160706,160707,160708</v>
      </c>
      <c r="L29" s="22">
        <f t="shared" si="9"/>
        <v>10607</v>
      </c>
      <c r="M29" s="22">
        <v>10</v>
      </c>
      <c r="N29" s="36">
        <v>1130</v>
      </c>
      <c r="O29" s="23"/>
      <c r="P29" s="35">
        <v>1</v>
      </c>
      <c r="Q29" s="35">
        <v>17</v>
      </c>
      <c r="R29" s="23"/>
      <c r="S29" s="35">
        <v>50</v>
      </c>
      <c r="T29" s="35">
        <v>80</v>
      </c>
      <c r="U29" s="23"/>
      <c r="V29" s="17">
        <v>10</v>
      </c>
      <c r="W29" s="17">
        <f t="shared" si="1"/>
        <v>2780</v>
      </c>
      <c r="X29" s="17">
        <v>160701</v>
      </c>
      <c r="Z29" s="17">
        <v>160703</v>
      </c>
      <c r="AA29" s="17">
        <v>160704</v>
      </c>
      <c r="AB29" s="17">
        <v>160705</v>
      </c>
      <c r="AC29" s="17">
        <v>160706</v>
      </c>
      <c r="AD29" s="17">
        <v>160707</v>
      </c>
      <c r="AE29" s="17">
        <v>160708</v>
      </c>
    </row>
    <row r="30" s="17" customFormat="1" spans="1:27">
      <c r="A30" s="18">
        <v>701</v>
      </c>
      <c r="B30" s="18" t="s">
        <v>192</v>
      </c>
      <c r="C30" s="18" t="s">
        <v>193</v>
      </c>
      <c r="D30" s="18" t="s">
        <v>194</v>
      </c>
      <c r="E30" s="18" t="s">
        <v>110</v>
      </c>
      <c r="F30" s="19" t="s">
        <v>195</v>
      </c>
      <c r="G30" s="19">
        <f>[2]数据引用!$C$58*100</f>
        <v>500</v>
      </c>
      <c r="H30" s="20" t="s">
        <v>112</v>
      </c>
      <c r="I30" s="20" t="str">
        <f t="shared" si="8"/>
        <v>属性-最大生命,265#属性-防御力,5#属性-攻击力,16</v>
      </c>
      <c r="J30" s="21" t="str">
        <f t="shared" si="3"/>
        <v>属性-最大生命,265#属性-防御力,5#属性-攻击力,16</v>
      </c>
      <c r="K30" s="17" t="str">
        <f t="shared" si="4"/>
        <v>170101,170102,170103,170104</v>
      </c>
      <c r="L30" s="22">
        <v>11001</v>
      </c>
      <c r="M30" s="22">
        <v>10</v>
      </c>
      <c r="N30" s="34">
        <f>ROUND($N$49*(100+O30)/100,0)</f>
        <v>265</v>
      </c>
      <c r="O30" s="34">
        <v>15</v>
      </c>
      <c r="P30" s="35">
        <v>1</v>
      </c>
      <c r="Q30" s="35">
        <f>ROUND($Q$49*(100+R30)/100,0)</f>
        <v>5</v>
      </c>
      <c r="R30" s="34">
        <v>20</v>
      </c>
      <c r="S30" s="35">
        <v>50</v>
      </c>
      <c r="T30" s="35">
        <f>ROUND($T$49*(100+U30)/100,0)</f>
        <v>16</v>
      </c>
      <c r="U30" s="17">
        <v>-30</v>
      </c>
      <c r="V30" s="17">
        <v>10</v>
      </c>
      <c r="W30" s="17">
        <f t="shared" si="1"/>
        <v>675</v>
      </c>
      <c r="X30" s="17">
        <f t="shared" ref="X30:X47" si="11">100000+RIGHT($A30,3)*100+1</f>
        <v>170101</v>
      </c>
      <c r="Y30" s="17">
        <f t="shared" ref="Y30:Y36" si="12">100000+RIGHT($A30,3)*100+2</f>
        <v>170102</v>
      </c>
      <c r="Z30" s="17">
        <f t="shared" ref="Z30:Z47" si="13">100000+RIGHT($A30,3)*100+3</f>
        <v>170103</v>
      </c>
      <c r="AA30" s="17">
        <f t="shared" ref="AA30:AA47" si="14">100000+RIGHT($A30,3)*100+4</f>
        <v>170104</v>
      </c>
    </row>
    <row r="31" s="17" customFormat="1" ht="33" spans="1:27">
      <c r="A31" s="18">
        <v>703</v>
      </c>
      <c r="B31" s="18" t="s">
        <v>196</v>
      </c>
      <c r="C31" s="18" t="s">
        <v>197</v>
      </c>
      <c r="D31" s="18" t="s">
        <v>194</v>
      </c>
      <c r="E31" s="18" t="s">
        <v>110</v>
      </c>
      <c r="F31" s="19" t="s">
        <v>198</v>
      </c>
      <c r="G31" s="19">
        <f>[2]数据引用!$C$46*100</f>
        <v>200</v>
      </c>
      <c r="H31" s="20" t="s">
        <v>116</v>
      </c>
      <c r="I31" s="20" t="str">
        <f t="shared" si="8"/>
        <v>属性-最大生命,196#属性-防御力,4#属性-攻击力,30</v>
      </c>
      <c r="J31" s="21" t="str">
        <f t="shared" si="3"/>
        <v>属性-最大生命,196#属性-防御力,4#属性-攻击力,30</v>
      </c>
      <c r="K31" s="17" t="str">
        <f t="shared" ref="K30:K45" si="15">_xlfn.TEXTJOIN(",",TRUE,X31:AE31)</f>
        <v>170301,170302,170303,170304</v>
      </c>
      <c r="L31" s="22">
        <v>11002</v>
      </c>
      <c r="M31" s="22">
        <v>10</v>
      </c>
      <c r="N31" s="34">
        <f>ROUND($N$49*(100+O31)/100,0)</f>
        <v>196</v>
      </c>
      <c r="O31" s="34">
        <v>-15</v>
      </c>
      <c r="P31" s="35">
        <v>1</v>
      </c>
      <c r="Q31" s="35">
        <f>ROUND($Q$49*(100+R31)/100,0)</f>
        <v>4</v>
      </c>
      <c r="R31" s="34">
        <v>-20</v>
      </c>
      <c r="S31" s="35">
        <v>50</v>
      </c>
      <c r="T31" s="35">
        <f>ROUND($T$49*(100+U31)/100,0)</f>
        <v>30</v>
      </c>
      <c r="U31" s="17">
        <v>30</v>
      </c>
      <c r="V31" s="17">
        <v>10</v>
      </c>
      <c r="W31" s="17">
        <f t="shared" si="1"/>
        <v>696</v>
      </c>
      <c r="X31" s="17">
        <f t="shared" si="11"/>
        <v>170301</v>
      </c>
      <c r="Y31" s="17">
        <f t="shared" si="12"/>
        <v>170302</v>
      </c>
      <c r="Z31" s="17">
        <f t="shared" si="13"/>
        <v>170303</v>
      </c>
      <c r="AA31" s="17">
        <f t="shared" si="14"/>
        <v>170304</v>
      </c>
    </row>
    <row r="32" s="17" customFormat="1" ht="33" spans="1:28">
      <c r="A32" s="18">
        <v>706</v>
      </c>
      <c r="B32" s="18" t="s">
        <v>199</v>
      </c>
      <c r="C32" s="18" t="s">
        <v>200</v>
      </c>
      <c r="D32" s="18" t="s">
        <v>194</v>
      </c>
      <c r="E32" s="18" t="s">
        <v>90</v>
      </c>
      <c r="F32" s="19" t="s">
        <v>201</v>
      </c>
      <c r="G32" s="19">
        <f>[2]数据引用!$D$49*100</f>
        <v>1200</v>
      </c>
      <c r="H32" s="20" t="s">
        <v>96</v>
      </c>
      <c r="I32" s="20" t="str">
        <f t="shared" si="8"/>
        <v>属性-最大生命,536#属性-防御力,10#属性-攻击力,33</v>
      </c>
      <c r="J32" s="21" t="str">
        <f t="shared" si="3"/>
        <v>属性-最大生命,536#属性-防御力,10#属性-攻击力,33</v>
      </c>
      <c r="K32" s="17" t="str">
        <f t="shared" si="15"/>
        <v>170601,170602,170603,170604,170605</v>
      </c>
      <c r="L32" s="22">
        <v>11003</v>
      </c>
      <c r="M32" s="22">
        <v>10</v>
      </c>
      <c r="N32" s="34">
        <f>ROUND($N$51*(100+O32)/99,0)</f>
        <v>536</v>
      </c>
      <c r="O32" s="34">
        <v>15</v>
      </c>
      <c r="P32" s="35">
        <v>1</v>
      </c>
      <c r="Q32" s="35">
        <f>ROUND($Q$51*(100+R32)/99,0)</f>
        <v>10</v>
      </c>
      <c r="R32" s="34">
        <v>15</v>
      </c>
      <c r="S32" s="35">
        <v>50</v>
      </c>
      <c r="T32" s="35">
        <f>ROUND($T$51*(100+U32)/99,0)</f>
        <v>33</v>
      </c>
      <c r="U32" s="17">
        <v>-30</v>
      </c>
      <c r="V32" s="17">
        <v>10</v>
      </c>
      <c r="W32" s="17">
        <f t="shared" si="1"/>
        <v>1366</v>
      </c>
      <c r="X32" s="17">
        <f t="shared" si="11"/>
        <v>170601</v>
      </c>
      <c r="Y32" s="17">
        <f t="shared" si="12"/>
        <v>170602</v>
      </c>
      <c r="Z32" s="17">
        <f t="shared" si="13"/>
        <v>170603</v>
      </c>
      <c r="AA32" s="17">
        <f t="shared" si="14"/>
        <v>170604</v>
      </c>
      <c r="AB32" s="17">
        <f t="shared" ref="AB32:AB38" si="16">100000+RIGHT($A32,3)*100+5</f>
        <v>170605</v>
      </c>
    </row>
    <row r="33" s="17" customFormat="1" ht="33" spans="1:28">
      <c r="A33" s="18">
        <v>707</v>
      </c>
      <c r="B33" s="18" t="s">
        <v>202</v>
      </c>
      <c r="C33" s="18" t="s">
        <v>203</v>
      </c>
      <c r="D33" s="18" t="s">
        <v>194</v>
      </c>
      <c r="E33" s="18" t="s">
        <v>90</v>
      </c>
      <c r="F33" s="19" t="s">
        <v>204</v>
      </c>
      <c r="G33" s="19">
        <f>[2]数据引用!$D$55*100</f>
        <v>400</v>
      </c>
      <c r="H33" s="20" t="s">
        <v>92</v>
      </c>
      <c r="I33" s="20" t="str">
        <f t="shared" si="8"/>
        <v>属性-最大生命,396#属性-防御力,8#属性-攻击力,60</v>
      </c>
      <c r="J33" s="21" t="str">
        <f t="shared" si="3"/>
        <v>属性-最大生命,396#属性-防御力,8#属性-攻击力,60</v>
      </c>
      <c r="K33" s="17" t="str">
        <f t="shared" si="15"/>
        <v>170701,170702,170703,170704,170705</v>
      </c>
      <c r="L33" s="22">
        <v>11004</v>
      </c>
      <c r="M33" s="22">
        <v>10</v>
      </c>
      <c r="N33" s="34">
        <f>ROUND($N$51*(100+O33)/99,0)</f>
        <v>396</v>
      </c>
      <c r="O33" s="34">
        <v>-15</v>
      </c>
      <c r="P33" s="35">
        <v>1</v>
      </c>
      <c r="Q33" s="35">
        <f>ROUND($Q$51*(100+R33)/99,0)</f>
        <v>8</v>
      </c>
      <c r="R33" s="34">
        <v>-15</v>
      </c>
      <c r="S33" s="35">
        <v>50</v>
      </c>
      <c r="T33" s="35">
        <f>ROUND($T$51*(100+U33)/99,0)</f>
        <v>60</v>
      </c>
      <c r="U33" s="17">
        <v>30</v>
      </c>
      <c r="V33" s="17">
        <v>10</v>
      </c>
      <c r="W33" s="17">
        <f t="shared" si="1"/>
        <v>1396</v>
      </c>
      <c r="X33" s="17">
        <f t="shared" si="11"/>
        <v>170701</v>
      </c>
      <c r="Y33" s="17">
        <f t="shared" si="12"/>
        <v>170702</v>
      </c>
      <c r="Z33" s="17">
        <f t="shared" si="13"/>
        <v>170703</v>
      </c>
      <c r="AA33" s="17">
        <f t="shared" si="14"/>
        <v>170704</v>
      </c>
      <c r="AB33" s="17">
        <f t="shared" si="16"/>
        <v>170705</v>
      </c>
    </row>
    <row r="34" s="17" customFormat="1" ht="33" spans="1:29">
      <c r="A34" s="18">
        <v>709</v>
      </c>
      <c r="B34" s="18" t="s">
        <v>205</v>
      </c>
      <c r="C34" s="18" t="s">
        <v>206</v>
      </c>
      <c r="D34" s="18" t="s">
        <v>194</v>
      </c>
      <c r="E34" s="18" t="s">
        <v>99</v>
      </c>
      <c r="F34" s="19" t="s">
        <v>207</v>
      </c>
      <c r="G34" s="19">
        <f>[2]数据引用!$E$52*100</f>
        <v>200</v>
      </c>
      <c r="H34" s="20" t="s">
        <v>101</v>
      </c>
      <c r="I34" s="20" t="str">
        <f t="shared" si="8"/>
        <v>属性-最大生命,798#属性-防御力,16#属性-攻击力,48</v>
      </c>
      <c r="J34" s="21" t="str">
        <f t="shared" si="3"/>
        <v>属性-最大生命,798#属性-防御力,16#属性-攻击力,48</v>
      </c>
      <c r="K34" s="17" t="str">
        <f t="shared" si="15"/>
        <v>170901,170902,170903,170904,170905,170906</v>
      </c>
      <c r="L34" s="22">
        <v>11005</v>
      </c>
      <c r="M34" s="22">
        <v>10</v>
      </c>
      <c r="N34" s="34">
        <f>ROUND($N$53*(100+O34)/100,0)</f>
        <v>798</v>
      </c>
      <c r="O34" s="34">
        <v>15</v>
      </c>
      <c r="P34" s="35">
        <v>1</v>
      </c>
      <c r="Q34" s="35">
        <f>ROUND($Q$53*(100+R34)/100,0)</f>
        <v>16</v>
      </c>
      <c r="R34" s="34">
        <v>15</v>
      </c>
      <c r="S34" s="35">
        <v>50</v>
      </c>
      <c r="T34" s="35">
        <f>ROUND($T$53*(100+U34)/100,0)</f>
        <v>48</v>
      </c>
      <c r="U34" s="17">
        <v>-30</v>
      </c>
      <c r="V34" s="17">
        <v>10</v>
      </c>
      <c r="W34" s="17">
        <f t="shared" si="1"/>
        <v>2078</v>
      </c>
      <c r="X34" s="17">
        <f t="shared" si="11"/>
        <v>170901</v>
      </c>
      <c r="Y34" s="17">
        <f t="shared" si="12"/>
        <v>170902</v>
      </c>
      <c r="Z34" s="17">
        <f t="shared" si="13"/>
        <v>170903</v>
      </c>
      <c r="AA34" s="17">
        <f t="shared" si="14"/>
        <v>170904</v>
      </c>
      <c r="AB34" s="17">
        <f t="shared" si="16"/>
        <v>170905</v>
      </c>
      <c r="AC34" s="17">
        <f>100000+RIGHT($A34,3)*100+6</f>
        <v>170906</v>
      </c>
    </row>
    <row r="35" s="17" customFormat="1" ht="33" spans="1:29">
      <c r="A35" s="18">
        <v>710</v>
      </c>
      <c r="B35" s="18" t="s">
        <v>208</v>
      </c>
      <c r="C35" s="18" t="s">
        <v>209</v>
      </c>
      <c r="D35" s="18" t="s">
        <v>194</v>
      </c>
      <c r="E35" s="18" t="s">
        <v>99</v>
      </c>
      <c r="F35" s="19" t="s">
        <v>210</v>
      </c>
      <c r="G35" s="19">
        <v>1</v>
      </c>
      <c r="H35" s="20" t="s">
        <v>211</v>
      </c>
      <c r="I35" s="20" t="str">
        <f t="shared" si="8"/>
        <v>属性-最大生命,590#属性-防御力,11#属性-攻击力,90</v>
      </c>
      <c r="J35" s="21" t="str">
        <f t="shared" si="3"/>
        <v>属性-最大生命,590#属性-防御力,11#属性-攻击力,90</v>
      </c>
      <c r="K35" s="17" t="str">
        <f t="shared" si="15"/>
        <v>171001,171002,171003,171004,171005,171006</v>
      </c>
      <c r="L35" s="22">
        <v>11006</v>
      </c>
      <c r="M35" s="22">
        <v>10</v>
      </c>
      <c r="N35" s="34">
        <f>ROUND($N$53*(100+O35)/100,0)</f>
        <v>590</v>
      </c>
      <c r="O35" s="34">
        <v>-15</v>
      </c>
      <c r="P35" s="35">
        <v>1</v>
      </c>
      <c r="Q35" s="35">
        <f>ROUND($Q$53*(100+R35)/100,0)</f>
        <v>11</v>
      </c>
      <c r="R35" s="34">
        <v>-15</v>
      </c>
      <c r="S35" s="35">
        <v>50</v>
      </c>
      <c r="T35" s="35">
        <f>ROUND($T$53*(100+U35)/100,0)</f>
        <v>90</v>
      </c>
      <c r="U35" s="17">
        <v>30</v>
      </c>
      <c r="V35" s="17">
        <v>10</v>
      </c>
      <c r="W35" s="17">
        <f t="shared" si="1"/>
        <v>2040</v>
      </c>
      <c r="X35" s="17">
        <f t="shared" si="11"/>
        <v>171001</v>
      </c>
      <c r="Y35" s="17">
        <f t="shared" si="12"/>
        <v>171002</v>
      </c>
      <c r="Z35" s="17">
        <f t="shared" si="13"/>
        <v>171003</v>
      </c>
      <c r="AA35" s="17">
        <f t="shared" si="14"/>
        <v>171004</v>
      </c>
      <c r="AB35" s="17">
        <f t="shared" si="16"/>
        <v>171005</v>
      </c>
      <c r="AC35" s="17">
        <f>100000+RIGHT($A35,3)*100+6</f>
        <v>171006</v>
      </c>
    </row>
    <row r="36" s="17" customFormat="1" ht="33" spans="1:31">
      <c r="A36" s="29">
        <v>711</v>
      </c>
      <c r="B36" s="29" t="s">
        <v>212</v>
      </c>
      <c r="C36" s="29" t="s">
        <v>213</v>
      </c>
      <c r="D36" s="29" t="s">
        <v>194</v>
      </c>
      <c r="E36" s="29" t="s">
        <v>104</v>
      </c>
      <c r="F36" s="30" t="s">
        <v>214</v>
      </c>
      <c r="G36" s="19">
        <v>5</v>
      </c>
      <c r="H36" s="20" t="s">
        <v>215</v>
      </c>
      <c r="I36" s="20" t="str">
        <f t="shared" si="8"/>
        <v>属性-最大生命,830#属性-防御力,13#属性-攻击力,126</v>
      </c>
      <c r="J36" s="21" t="str">
        <f t="shared" si="3"/>
        <v>属性-最大生命,830#属性-防御力,13#属性-攻击力,126</v>
      </c>
      <c r="K36" s="17" t="str">
        <f t="shared" si="15"/>
        <v>171101,171102,171103,171104,171105,171106,171107,171108</v>
      </c>
      <c r="L36" s="22">
        <v>11007</v>
      </c>
      <c r="M36" s="22">
        <v>10</v>
      </c>
      <c r="N36" s="36">
        <v>830</v>
      </c>
      <c r="O36" s="34"/>
      <c r="P36" s="35">
        <v>1</v>
      </c>
      <c r="Q36" s="35">
        <v>13</v>
      </c>
      <c r="R36" s="34"/>
      <c r="S36" s="35">
        <v>50</v>
      </c>
      <c r="T36" s="35">
        <v>126</v>
      </c>
      <c r="U36" s="23"/>
      <c r="V36" s="17">
        <v>10</v>
      </c>
      <c r="W36" s="17">
        <f t="shared" si="1"/>
        <v>2740</v>
      </c>
      <c r="X36" s="17">
        <f t="shared" si="11"/>
        <v>171101</v>
      </c>
      <c r="Y36" s="17">
        <f t="shared" si="12"/>
        <v>171102</v>
      </c>
      <c r="Z36" s="17">
        <f t="shared" si="13"/>
        <v>171103</v>
      </c>
      <c r="AA36" s="17">
        <f t="shared" si="14"/>
        <v>171104</v>
      </c>
      <c r="AB36" s="17">
        <f t="shared" si="16"/>
        <v>171105</v>
      </c>
      <c r="AC36" s="17">
        <f>100000+RIGHT($A36,3)*100+6</f>
        <v>171106</v>
      </c>
      <c r="AD36" s="17">
        <f>100000+RIGHT($A36,3)*100+7</f>
        <v>171107</v>
      </c>
      <c r="AE36" s="17">
        <f>100000+RIGHT($A36,3)*100+8</f>
        <v>171108</v>
      </c>
    </row>
    <row r="37" s="17" customFormat="1" ht="33" spans="1:31">
      <c r="A37" s="18">
        <v>712</v>
      </c>
      <c r="B37" s="18" t="s">
        <v>216</v>
      </c>
      <c r="C37" s="18" t="s">
        <v>217</v>
      </c>
      <c r="D37" s="18" t="s">
        <v>194</v>
      </c>
      <c r="E37" s="18" t="s">
        <v>104</v>
      </c>
      <c r="F37" s="19" t="s">
        <v>218</v>
      </c>
      <c r="G37" s="19">
        <v>1</v>
      </c>
      <c r="H37" s="20" t="s">
        <v>219</v>
      </c>
      <c r="I37" s="20" t="str">
        <f t="shared" si="8"/>
        <v>属性-最大生命,806#属性-防御力,25#属性-攻击力,70</v>
      </c>
      <c r="J37" s="21" t="str">
        <f t="shared" si="3"/>
        <v>属性-最大生命,806#属性-防御力,25#属性-攻击力,70</v>
      </c>
      <c r="K37" s="17" t="str">
        <f t="shared" si="15"/>
        <v>171201,171203,171204,171205,171206,171207,171208</v>
      </c>
      <c r="L37" s="22">
        <v>11008</v>
      </c>
      <c r="M37" s="22">
        <v>10</v>
      </c>
      <c r="N37" s="36">
        <v>806</v>
      </c>
      <c r="O37" s="23"/>
      <c r="P37" s="35">
        <v>1</v>
      </c>
      <c r="Q37" s="35">
        <v>25</v>
      </c>
      <c r="R37" s="23"/>
      <c r="S37" s="35">
        <v>50</v>
      </c>
      <c r="T37" s="35">
        <v>70</v>
      </c>
      <c r="U37" s="23"/>
      <c r="V37" s="17">
        <v>10</v>
      </c>
      <c r="W37" s="17">
        <f t="shared" si="1"/>
        <v>2756</v>
      </c>
      <c r="X37" s="17">
        <f t="shared" si="11"/>
        <v>171201</v>
      </c>
      <c r="Z37" s="17">
        <f t="shared" si="13"/>
        <v>171203</v>
      </c>
      <c r="AA37" s="17">
        <f t="shared" si="14"/>
        <v>171204</v>
      </c>
      <c r="AB37" s="17">
        <f t="shared" si="16"/>
        <v>171205</v>
      </c>
      <c r="AC37" s="17">
        <f>100000+RIGHT($A37,3)*100+6</f>
        <v>171206</v>
      </c>
      <c r="AD37" s="17">
        <f>100000+RIGHT($A37,3)*100+7</f>
        <v>171207</v>
      </c>
      <c r="AE37" s="17">
        <f>100000+RIGHT($A37,3)*100+8</f>
        <v>171208</v>
      </c>
    </row>
    <row r="38" s="17" customFormat="1" ht="33" spans="1:31">
      <c r="A38" s="18">
        <v>713</v>
      </c>
      <c r="B38" s="18" t="s">
        <v>220</v>
      </c>
      <c r="C38" s="18" t="s">
        <v>221</v>
      </c>
      <c r="D38" s="18" t="s">
        <v>194</v>
      </c>
      <c r="E38" s="18" t="s">
        <v>104</v>
      </c>
      <c r="F38" s="19" t="s">
        <v>222</v>
      </c>
      <c r="G38" s="19">
        <v>1</v>
      </c>
      <c r="H38" s="20" t="s">
        <v>223</v>
      </c>
      <c r="I38" s="20" t="str">
        <f t="shared" si="8"/>
        <v>属性-最大生命,1130#属性-防御力,17#属性-攻击力,80</v>
      </c>
      <c r="J38" s="21" t="str">
        <f t="shared" si="3"/>
        <v>属性-最大生命,1130#属性-防御力,17#属性-攻击力,80</v>
      </c>
      <c r="K38" s="17" t="str">
        <f t="shared" si="15"/>
        <v>171301,171303,171304,171305,171306,171307,171308</v>
      </c>
      <c r="L38" s="22">
        <v>11009</v>
      </c>
      <c r="M38" s="22">
        <v>10</v>
      </c>
      <c r="N38" s="36">
        <v>1130</v>
      </c>
      <c r="O38" s="23"/>
      <c r="P38" s="35">
        <v>1</v>
      </c>
      <c r="Q38" s="35">
        <v>17</v>
      </c>
      <c r="R38" s="23"/>
      <c r="S38" s="35">
        <v>50</v>
      </c>
      <c r="T38" s="35">
        <v>80</v>
      </c>
      <c r="U38" s="23"/>
      <c r="V38" s="17">
        <v>10</v>
      </c>
      <c r="W38" s="17">
        <f t="shared" si="1"/>
        <v>2780</v>
      </c>
      <c r="X38" s="17">
        <f t="shared" si="11"/>
        <v>171301</v>
      </c>
      <c r="Z38" s="17">
        <f t="shared" si="13"/>
        <v>171303</v>
      </c>
      <c r="AA38" s="17">
        <f t="shared" si="14"/>
        <v>171304</v>
      </c>
      <c r="AB38" s="17">
        <f t="shared" si="16"/>
        <v>171305</v>
      </c>
      <c r="AC38" s="17">
        <f>100000+RIGHT($A38,3)*100+6</f>
        <v>171306</v>
      </c>
      <c r="AD38" s="17">
        <f>100000+RIGHT($A38,3)*100+7</f>
        <v>171307</v>
      </c>
      <c r="AE38" s="17">
        <f>100000+RIGHT($A38,3)*100+8</f>
        <v>171308</v>
      </c>
    </row>
    <row r="39" s="17" customFormat="1" ht="33" spans="1:27">
      <c r="A39" s="18">
        <f>A31+100</f>
        <v>803</v>
      </c>
      <c r="B39" s="18" t="s">
        <v>224</v>
      </c>
      <c r="C39" s="18" t="s">
        <v>225</v>
      </c>
      <c r="D39" s="18" t="s">
        <v>226</v>
      </c>
      <c r="E39" s="18" t="s">
        <v>110</v>
      </c>
      <c r="F39" s="19" t="s">
        <v>227</v>
      </c>
      <c r="G39" s="19">
        <f>[2]数据引用!$C$46*100</f>
        <v>200</v>
      </c>
      <c r="H39" s="20" t="s">
        <v>116</v>
      </c>
      <c r="I39" s="20" t="str">
        <f t="shared" si="8"/>
        <v>属性-最大生命,254#属性-防御力,6#属性-攻击力,13</v>
      </c>
      <c r="J39" s="21" t="str">
        <f t="shared" si="3"/>
        <v>属性-最大生命,254#属性-防御力,6#属性-攻击力,13</v>
      </c>
      <c r="K39" s="17" t="str">
        <f t="shared" si="15"/>
        <v>180301,180302,180303,180304</v>
      </c>
      <c r="L39" s="22">
        <v>11201</v>
      </c>
      <c r="M39" s="22">
        <v>10</v>
      </c>
      <c r="N39" s="34">
        <f>ROUND($N$49*(100+O39)/100,0)</f>
        <v>254</v>
      </c>
      <c r="O39" s="34">
        <v>10</v>
      </c>
      <c r="P39" s="35">
        <v>1</v>
      </c>
      <c r="Q39" s="35">
        <f>ROUND($Q$49*(100+R39)/100,0)</f>
        <v>6</v>
      </c>
      <c r="R39" s="34">
        <v>40</v>
      </c>
      <c r="S39" s="35">
        <v>50</v>
      </c>
      <c r="T39" s="35">
        <f>ROUND($T$49*(100+U39)/100,0)</f>
        <v>13</v>
      </c>
      <c r="U39" s="17">
        <v>-42</v>
      </c>
      <c r="V39" s="17">
        <v>10</v>
      </c>
      <c r="W39" s="17">
        <f t="shared" si="1"/>
        <v>684</v>
      </c>
      <c r="X39" s="17">
        <f t="shared" si="11"/>
        <v>180301</v>
      </c>
      <c r="Y39" s="17">
        <f t="shared" ref="Y39:Y45" si="17">100000+RIGHT($A39,3)*100+2</f>
        <v>180302</v>
      </c>
      <c r="Z39" s="17">
        <f t="shared" si="13"/>
        <v>180303</v>
      </c>
      <c r="AA39" s="17">
        <f t="shared" si="14"/>
        <v>180304</v>
      </c>
    </row>
    <row r="40" s="17" customFormat="1" ht="33" spans="1:27">
      <c r="A40" s="18">
        <v>804</v>
      </c>
      <c r="B40" s="18" t="s">
        <v>228</v>
      </c>
      <c r="C40" s="18" t="s">
        <v>229</v>
      </c>
      <c r="D40" s="18" t="s">
        <v>226</v>
      </c>
      <c r="E40" s="18" t="s">
        <v>110</v>
      </c>
      <c r="F40" s="19" t="s">
        <v>230</v>
      </c>
      <c r="G40" s="19">
        <f>[2]数据引用!$C$58*100</f>
        <v>500</v>
      </c>
      <c r="H40" s="20" t="s">
        <v>112</v>
      </c>
      <c r="I40" s="20" t="str">
        <f t="shared" si="8"/>
        <v>属性-最大生命,207#属性-防御力,3#属性-攻击力,33</v>
      </c>
      <c r="J40" s="21" t="str">
        <f t="shared" si="3"/>
        <v>属性-最大生命,207#属性-防御力,3#属性-攻击力,33</v>
      </c>
      <c r="K40" s="17" t="str">
        <f t="shared" si="15"/>
        <v>180401,180402,180403,180404</v>
      </c>
      <c r="L40" s="22">
        <v>11202</v>
      </c>
      <c r="M40" s="22">
        <v>10</v>
      </c>
      <c r="N40" s="34">
        <f>ROUND($N$49*(100+O40)/100,0)</f>
        <v>207</v>
      </c>
      <c r="O40" s="34">
        <v>-10</v>
      </c>
      <c r="P40" s="35">
        <v>1</v>
      </c>
      <c r="Q40" s="35">
        <f>ROUND($Q$49*(100+R40)/100,0)</f>
        <v>3</v>
      </c>
      <c r="R40" s="34">
        <v>-40</v>
      </c>
      <c r="S40" s="35">
        <v>50</v>
      </c>
      <c r="T40" s="35">
        <f>ROUND($T$49*(100+U40)/100,0)</f>
        <v>33</v>
      </c>
      <c r="U40" s="17">
        <v>42</v>
      </c>
      <c r="V40" s="17">
        <v>10</v>
      </c>
      <c r="W40" s="17">
        <f t="shared" si="1"/>
        <v>687</v>
      </c>
      <c r="X40" s="17">
        <f t="shared" si="11"/>
        <v>180401</v>
      </c>
      <c r="Y40" s="17">
        <f t="shared" si="17"/>
        <v>180402</v>
      </c>
      <c r="Z40" s="17">
        <f t="shared" si="13"/>
        <v>180403</v>
      </c>
      <c r="AA40" s="17">
        <f t="shared" si="14"/>
        <v>180404</v>
      </c>
    </row>
    <row r="41" s="17" customFormat="1" ht="33" spans="1:28">
      <c r="A41" s="18">
        <f t="shared" ref="A41:A47" si="18">A32+100</f>
        <v>806</v>
      </c>
      <c r="B41" s="18" t="s">
        <v>231</v>
      </c>
      <c r="C41" s="18" t="s">
        <v>232</v>
      </c>
      <c r="D41" s="18" t="s">
        <v>226</v>
      </c>
      <c r="E41" s="18" t="s">
        <v>90</v>
      </c>
      <c r="F41" s="19" t="s">
        <v>233</v>
      </c>
      <c r="G41" s="19">
        <f>[2]数据引用!$D$55*100</f>
        <v>400</v>
      </c>
      <c r="H41" s="20" t="s">
        <v>92</v>
      </c>
      <c r="I41" s="20" t="str">
        <f t="shared" si="8"/>
        <v>属性-最大生命,512#属性-防御力,12#属性-攻击力,27</v>
      </c>
      <c r="J41" s="21" t="str">
        <f t="shared" si="3"/>
        <v>属性-最大生命,512#属性-防御力,12#属性-攻击力,27</v>
      </c>
      <c r="K41" s="17" t="str">
        <f t="shared" si="15"/>
        <v>180601,180602,180603,180604,180605</v>
      </c>
      <c r="L41" s="22">
        <v>11203</v>
      </c>
      <c r="M41" s="22">
        <v>10</v>
      </c>
      <c r="N41" s="34">
        <f>ROUND($N$51*(100+O41)/99,0)</f>
        <v>512</v>
      </c>
      <c r="O41" s="34">
        <v>10</v>
      </c>
      <c r="P41" s="35">
        <v>1</v>
      </c>
      <c r="Q41" s="35">
        <f>ROUND($Q$51*(100+R41)/99,0)</f>
        <v>12</v>
      </c>
      <c r="R41" s="34">
        <v>35</v>
      </c>
      <c r="S41" s="35">
        <v>50</v>
      </c>
      <c r="T41" s="35">
        <f>ROUND($T$51*(100+U41)/99,0)</f>
        <v>27</v>
      </c>
      <c r="U41" s="17">
        <v>-42</v>
      </c>
      <c r="V41" s="17">
        <v>10</v>
      </c>
      <c r="W41" s="17">
        <f t="shared" si="1"/>
        <v>1382</v>
      </c>
      <c r="X41" s="17">
        <f t="shared" si="11"/>
        <v>180601</v>
      </c>
      <c r="Y41" s="17">
        <f t="shared" si="17"/>
        <v>180602</v>
      </c>
      <c r="Z41" s="17">
        <f t="shared" si="13"/>
        <v>180603</v>
      </c>
      <c r="AA41" s="17">
        <f t="shared" si="14"/>
        <v>180604</v>
      </c>
      <c r="AB41" s="17">
        <f t="shared" ref="AB41:AB47" si="19">100000+RIGHT($A41,3)*100+5</f>
        <v>180605</v>
      </c>
    </row>
    <row r="42" s="17" customFormat="1" ht="33" spans="1:28">
      <c r="A42" s="18">
        <f t="shared" si="18"/>
        <v>807</v>
      </c>
      <c r="B42" s="18" t="s">
        <v>234</v>
      </c>
      <c r="C42" s="18" t="s">
        <v>235</v>
      </c>
      <c r="D42" s="18" t="s">
        <v>226</v>
      </c>
      <c r="E42" s="18" t="s">
        <v>90</v>
      </c>
      <c r="F42" s="19" t="s">
        <v>236</v>
      </c>
      <c r="G42" s="19">
        <f>[2]数据引用!$D$49*100</f>
        <v>1200</v>
      </c>
      <c r="H42" s="20" t="s">
        <v>96</v>
      </c>
      <c r="I42" s="20" t="str">
        <f t="shared" si="8"/>
        <v>属性-最大生命,419#属性-防御力,6#属性-攻击力,66</v>
      </c>
      <c r="J42" s="21" t="str">
        <f t="shared" si="3"/>
        <v>属性-最大生命,419#属性-防御力,6#属性-攻击力,66</v>
      </c>
      <c r="K42" s="17" t="str">
        <f t="shared" ref="K42:K47" si="20">_xlfn.TEXTJOIN(",",TRUE,X42:AE42)</f>
        <v>180701,180702,180703,180704,180705</v>
      </c>
      <c r="L42" s="22">
        <v>11204</v>
      </c>
      <c r="M42" s="22">
        <v>10</v>
      </c>
      <c r="N42" s="34">
        <f>ROUND($N$51*(100+O42)/99,0)</f>
        <v>419</v>
      </c>
      <c r="O42" s="34">
        <v>-10</v>
      </c>
      <c r="P42" s="35">
        <v>1</v>
      </c>
      <c r="Q42" s="35">
        <f>ROUND($Q$51*(100+R42)/99,0)</f>
        <v>6</v>
      </c>
      <c r="R42" s="34">
        <v>-35</v>
      </c>
      <c r="S42" s="35">
        <v>50</v>
      </c>
      <c r="T42" s="35">
        <f>ROUND($T$51*(100+U42)/99,0)</f>
        <v>66</v>
      </c>
      <c r="U42" s="17">
        <v>42</v>
      </c>
      <c r="V42" s="17">
        <v>10</v>
      </c>
      <c r="W42" s="17">
        <f t="shared" si="1"/>
        <v>1379</v>
      </c>
      <c r="X42" s="17">
        <f t="shared" si="11"/>
        <v>180701</v>
      </c>
      <c r="Y42" s="17">
        <f t="shared" si="17"/>
        <v>180702</v>
      </c>
      <c r="Z42" s="17">
        <f t="shared" si="13"/>
        <v>180703</v>
      </c>
      <c r="AA42" s="17">
        <f t="shared" si="14"/>
        <v>180704</v>
      </c>
      <c r="AB42" s="17">
        <f t="shared" si="19"/>
        <v>180705</v>
      </c>
    </row>
    <row r="43" s="17" customFormat="1" ht="33" spans="1:29">
      <c r="A43" s="18">
        <f t="shared" si="18"/>
        <v>809</v>
      </c>
      <c r="B43" s="18" t="s">
        <v>237</v>
      </c>
      <c r="C43" s="18" t="s">
        <v>238</v>
      </c>
      <c r="D43" s="18" t="s">
        <v>226</v>
      </c>
      <c r="E43" s="18" t="s">
        <v>99</v>
      </c>
      <c r="F43" s="19" t="s">
        <v>239</v>
      </c>
      <c r="G43" s="19">
        <f>[2]数据引用!$E$52*100</f>
        <v>200</v>
      </c>
      <c r="H43" s="20" t="s">
        <v>101</v>
      </c>
      <c r="I43" s="20" t="str">
        <f t="shared" si="8"/>
        <v>属性-最大生命,763#属性-防御力,18#属性-攻击力,40</v>
      </c>
      <c r="J43" s="21" t="str">
        <f t="shared" si="3"/>
        <v>属性-最大生命,763#属性-防御力,18#属性-攻击力,40</v>
      </c>
      <c r="K43" s="17" t="str">
        <f t="shared" si="20"/>
        <v>180901,180902,180903,180904,180905,180906</v>
      </c>
      <c r="L43" s="22">
        <v>11205</v>
      </c>
      <c r="M43" s="22">
        <v>10</v>
      </c>
      <c r="N43" s="34">
        <f>ROUND($N$53*(100+O43)/100,0)</f>
        <v>763</v>
      </c>
      <c r="O43" s="34">
        <v>10</v>
      </c>
      <c r="P43" s="35">
        <v>1</v>
      </c>
      <c r="Q43" s="35">
        <f>ROUND($Q$53*(100+R43)/100,0)</f>
        <v>18</v>
      </c>
      <c r="R43" s="34">
        <v>35</v>
      </c>
      <c r="S43" s="35">
        <v>50</v>
      </c>
      <c r="T43" s="35">
        <f>ROUND($T$53*(100+U43)/100,0)</f>
        <v>40</v>
      </c>
      <c r="U43" s="17">
        <v>-42</v>
      </c>
      <c r="V43" s="17">
        <v>10</v>
      </c>
      <c r="W43" s="17">
        <f t="shared" si="1"/>
        <v>2063</v>
      </c>
      <c r="X43" s="17">
        <f t="shared" si="11"/>
        <v>180901</v>
      </c>
      <c r="Y43" s="17">
        <f t="shared" si="17"/>
        <v>180902</v>
      </c>
      <c r="Z43" s="17">
        <f t="shared" si="13"/>
        <v>180903</v>
      </c>
      <c r="AA43" s="17">
        <f t="shared" si="14"/>
        <v>180904</v>
      </c>
      <c r="AB43" s="17">
        <f t="shared" si="19"/>
        <v>180905</v>
      </c>
      <c r="AC43" s="17">
        <f>100000+RIGHT($A43,3)*100+6</f>
        <v>180906</v>
      </c>
    </row>
    <row r="44" s="17" customFormat="1" ht="33" spans="1:29">
      <c r="A44" s="18">
        <f t="shared" si="18"/>
        <v>810</v>
      </c>
      <c r="B44" s="18" t="s">
        <v>240</v>
      </c>
      <c r="C44" s="18" t="s">
        <v>241</v>
      </c>
      <c r="D44" s="18" t="s">
        <v>226</v>
      </c>
      <c r="E44" s="18" t="s">
        <v>99</v>
      </c>
      <c r="F44" s="19" t="s">
        <v>242</v>
      </c>
      <c r="G44" s="19">
        <v>5</v>
      </c>
      <c r="H44" s="20" t="s">
        <v>243</v>
      </c>
      <c r="I44" s="20" t="str">
        <f t="shared" si="8"/>
        <v>属性-最大生命,625#属性-防御力,9#属性-攻击力,98</v>
      </c>
      <c r="J44" s="21" t="str">
        <f t="shared" si="3"/>
        <v>属性-最大生命,625#属性-防御力,9#属性-攻击力,98</v>
      </c>
      <c r="K44" s="17" t="str">
        <f t="shared" si="20"/>
        <v>181001,181002,181003,181004,181005,181006</v>
      </c>
      <c r="L44" s="22">
        <v>11206</v>
      </c>
      <c r="M44" s="22">
        <v>10</v>
      </c>
      <c r="N44" s="34">
        <f>ROUND($N$53*(100+O44)/100,0)</f>
        <v>625</v>
      </c>
      <c r="O44" s="34">
        <v>-10</v>
      </c>
      <c r="P44" s="35">
        <v>1</v>
      </c>
      <c r="Q44" s="35">
        <f>ROUND($Q$53*(100+R44)/100,0)</f>
        <v>9</v>
      </c>
      <c r="R44" s="34">
        <v>-35</v>
      </c>
      <c r="S44" s="35">
        <v>50</v>
      </c>
      <c r="T44" s="35">
        <f>ROUND($T$53*(100+U44)/100,0)</f>
        <v>98</v>
      </c>
      <c r="U44" s="17">
        <v>42</v>
      </c>
      <c r="V44" s="17">
        <v>10</v>
      </c>
      <c r="W44" s="17">
        <f t="shared" si="1"/>
        <v>2055</v>
      </c>
      <c r="X44" s="17">
        <f t="shared" si="11"/>
        <v>181001</v>
      </c>
      <c r="Y44" s="17">
        <f t="shared" si="17"/>
        <v>181002</v>
      </c>
      <c r="Z44" s="17">
        <f t="shared" si="13"/>
        <v>181003</v>
      </c>
      <c r="AA44" s="17">
        <f t="shared" si="14"/>
        <v>181004</v>
      </c>
      <c r="AB44" s="17">
        <f t="shared" si="19"/>
        <v>181005</v>
      </c>
      <c r="AC44" s="17">
        <f>100000+RIGHT($A44,3)*100+6</f>
        <v>181006</v>
      </c>
    </row>
    <row r="45" s="17" customFormat="1" ht="33" spans="1:31">
      <c r="A45" s="29">
        <f t="shared" si="18"/>
        <v>811</v>
      </c>
      <c r="B45" s="29" t="s">
        <v>244</v>
      </c>
      <c r="C45" s="29" t="s">
        <v>245</v>
      </c>
      <c r="D45" s="29" t="s">
        <v>226</v>
      </c>
      <c r="E45" s="29" t="s">
        <v>104</v>
      </c>
      <c r="F45" s="30" t="s">
        <v>246</v>
      </c>
      <c r="G45" s="19">
        <v>5</v>
      </c>
      <c r="H45" s="20" t="s">
        <v>247</v>
      </c>
      <c r="I45" s="20" t="str">
        <f t="shared" si="8"/>
        <v>属性-最大生命,830#属性-防御力,13#属性-攻击力,126</v>
      </c>
      <c r="J45" s="21" t="str">
        <f t="shared" si="3"/>
        <v>属性-最大生命,830#属性-防御力,13#属性-攻击力,126</v>
      </c>
      <c r="K45" s="17" t="str">
        <f t="shared" si="20"/>
        <v>181101,181102,181103,181104,181105,181106,181107,181108</v>
      </c>
      <c r="L45" s="22">
        <v>11207</v>
      </c>
      <c r="M45" s="22">
        <v>10</v>
      </c>
      <c r="N45" s="36">
        <v>830</v>
      </c>
      <c r="O45" s="34"/>
      <c r="P45" s="35">
        <v>1</v>
      </c>
      <c r="Q45" s="35">
        <v>13</v>
      </c>
      <c r="R45" s="34"/>
      <c r="S45" s="35">
        <v>50</v>
      </c>
      <c r="T45" s="35">
        <v>126</v>
      </c>
      <c r="U45" s="23"/>
      <c r="V45" s="17">
        <v>10</v>
      </c>
      <c r="W45" s="17">
        <f t="shared" si="1"/>
        <v>2740</v>
      </c>
      <c r="X45" s="17">
        <f t="shared" si="11"/>
        <v>181101</v>
      </c>
      <c r="Y45" s="17">
        <f t="shared" si="17"/>
        <v>181102</v>
      </c>
      <c r="Z45" s="17">
        <f t="shared" si="13"/>
        <v>181103</v>
      </c>
      <c r="AA45" s="17">
        <f t="shared" si="14"/>
        <v>181104</v>
      </c>
      <c r="AB45" s="17">
        <f t="shared" si="19"/>
        <v>181105</v>
      </c>
      <c r="AC45" s="17">
        <f>100000+RIGHT($A45,3)*100+6</f>
        <v>181106</v>
      </c>
      <c r="AD45" s="17">
        <f>100000+RIGHT($A45,3)*100+7</f>
        <v>181107</v>
      </c>
      <c r="AE45" s="17">
        <f>100000+RIGHT($A45,3)*100+8</f>
        <v>181108</v>
      </c>
    </row>
    <row r="46" s="17" customFormat="1" ht="33" spans="1:31">
      <c r="A46" s="18">
        <f t="shared" si="18"/>
        <v>812</v>
      </c>
      <c r="B46" s="18" t="s">
        <v>248</v>
      </c>
      <c r="C46" s="18" t="s">
        <v>249</v>
      </c>
      <c r="D46" s="18" t="s">
        <v>226</v>
      </c>
      <c r="E46" s="18" t="s">
        <v>104</v>
      </c>
      <c r="F46" s="19" t="s">
        <v>250</v>
      </c>
      <c r="G46" s="19">
        <v>1</v>
      </c>
      <c r="H46" s="20" t="s">
        <v>251</v>
      </c>
      <c r="I46" s="20" t="str">
        <f t="shared" si="8"/>
        <v>属性-最大生命,806#属性-防御力,25#属性-攻击力,70</v>
      </c>
      <c r="J46" s="21" t="str">
        <f t="shared" si="3"/>
        <v>属性-最大生命,806#属性-防御力,25#属性-攻击力,70</v>
      </c>
      <c r="K46" s="17" t="str">
        <f t="shared" si="20"/>
        <v>181201,181203,181204,181205,181206,181207,181208</v>
      </c>
      <c r="L46" s="22">
        <v>11208</v>
      </c>
      <c r="M46" s="22">
        <v>10</v>
      </c>
      <c r="N46" s="36">
        <v>806</v>
      </c>
      <c r="O46" s="23"/>
      <c r="P46" s="35">
        <v>1</v>
      </c>
      <c r="Q46" s="35">
        <v>25</v>
      </c>
      <c r="R46" s="23"/>
      <c r="S46" s="35">
        <v>50</v>
      </c>
      <c r="T46" s="35">
        <v>70</v>
      </c>
      <c r="U46" s="23"/>
      <c r="V46" s="17">
        <v>10</v>
      </c>
      <c r="W46" s="17">
        <f t="shared" si="1"/>
        <v>2756</v>
      </c>
      <c r="X46" s="17">
        <f t="shared" si="11"/>
        <v>181201</v>
      </c>
      <c r="Z46" s="17">
        <f t="shared" si="13"/>
        <v>181203</v>
      </c>
      <c r="AA46" s="17">
        <f t="shared" si="14"/>
        <v>181204</v>
      </c>
      <c r="AB46" s="17">
        <f t="shared" si="19"/>
        <v>181205</v>
      </c>
      <c r="AC46" s="17">
        <f>100000+RIGHT($A46,3)*100+6</f>
        <v>181206</v>
      </c>
      <c r="AD46" s="17">
        <f>100000+RIGHT($A46,3)*100+7</f>
        <v>181207</v>
      </c>
      <c r="AE46" s="17">
        <f>100000+RIGHT($A46,3)*100+8</f>
        <v>181208</v>
      </c>
    </row>
    <row r="47" s="17" customFormat="1" ht="33" spans="1:31">
      <c r="A47" s="18">
        <f t="shared" si="18"/>
        <v>813</v>
      </c>
      <c r="B47" s="18" t="s">
        <v>252</v>
      </c>
      <c r="C47" s="18" t="s">
        <v>253</v>
      </c>
      <c r="D47" s="18" t="s">
        <v>226</v>
      </c>
      <c r="E47" s="18" t="s">
        <v>104</v>
      </c>
      <c r="F47" s="19" t="s">
        <v>254</v>
      </c>
      <c r="G47" s="19">
        <v>1</v>
      </c>
      <c r="H47" s="20" t="s">
        <v>255</v>
      </c>
      <c r="I47" s="20" t="str">
        <f t="shared" si="8"/>
        <v>属性-最大生命,1130#属性-防御力,17#属性-攻击力,80</v>
      </c>
      <c r="J47" s="21" t="str">
        <f t="shared" si="3"/>
        <v>属性-最大生命,1130#属性-防御力,17#属性-攻击力,80</v>
      </c>
      <c r="K47" s="17" t="str">
        <f t="shared" si="20"/>
        <v>181301,181303,181304,181305,181306,181307,181308</v>
      </c>
      <c r="L47" s="22">
        <v>11209</v>
      </c>
      <c r="M47" s="22">
        <v>10</v>
      </c>
      <c r="N47" s="36">
        <v>1130</v>
      </c>
      <c r="O47" s="23"/>
      <c r="P47" s="35">
        <v>1</v>
      </c>
      <c r="Q47" s="35">
        <v>17</v>
      </c>
      <c r="R47" s="23"/>
      <c r="S47" s="35">
        <v>50</v>
      </c>
      <c r="T47" s="35">
        <v>80</v>
      </c>
      <c r="U47" s="23"/>
      <c r="V47" s="17">
        <v>10</v>
      </c>
      <c r="W47" s="17">
        <f t="shared" si="1"/>
        <v>2780</v>
      </c>
      <c r="X47" s="17">
        <f t="shared" si="11"/>
        <v>181301</v>
      </c>
      <c r="Z47" s="17">
        <f t="shared" si="13"/>
        <v>181303</v>
      </c>
      <c r="AA47" s="17">
        <f t="shared" si="14"/>
        <v>181304</v>
      </c>
      <c r="AB47" s="17">
        <f t="shared" si="19"/>
        <v>181305</v>
      </c>
      <c r="AC47" s="17">
        <f>100000+RIGHT($A47,3)*100+6</f>
        <v>181306</v>
      </c>
      <c r="AD47" s="17">
        <f>100000+RIGHT($A47,3)*100+7</f>
        <v>181307</v>
      </c>
      <c r="AE47" s="17">
        <f>100000+RIGHT($A47,3)*100+8</f>
        <v>181308</v>
      </c>
    </row>
    <row r="48" spans="3:21">
      <c r="C48" s="31"/>
      <c r="N48" s="23">
        <v>461</v>
      </c>
      <c r="Q48" s="23">
        <v>9</v>
      </c>
      <c r="T48" s="23">
        <v>46</v>
      </c>
      <c r="U48" s="17"/>
    </row>
    <row r="49" spans="3:21">
      <c r="C49" s="31"/>
      <c r="L49" s="37" t="s">
        <v>256</v>
      </c>
      <c r="M49" s="37"/>
      <c r="N49" s="23">
        <f t="shared" ref="N49:N53" si="21">N48/2</f>
        <v>230.5</v>
      </c>
      <c r="Q49" s="23">
        <f t="shared" ref="Q49:Q53" si="22">Q48/2</f>
        <v>4.5</v>
      </c>
      <c r="T49" s="23">
        <f t="shared" ref="T49:T53" si="23">T48/2</f>
        <v>23</v>
      </c>
      <c r="U49" s="17"/>
    </row>
    <row r="50" spans="3:21">
      <c r="C50" s="31"/>
      <c r="L50" s="37"/>
      <c r="M50" s="37"/>
      <c r="N50" s="38">
        <v>922</v>
      </c>
      <c r="Q50" s="37">
        <v>18</v>
      </c>
      <c r="T50" s="37">
        <v>92</v>
      </c>
      <c r="U50" s="17"/>
    </row>
    <row r="51" ht="22" customHeight="1" spans="3:21">
      <c r="C51" s="31"/>
      <c r="L51" s="37" t="s">
        <v>257</v>
      </c>
      <c r="M51" s="37"/>
      <c r="N51" s="38">
        <f t="shared" si="21"/>
        <v>461</v>
      </c>
      <c r="Q51" s="38">
        <f t="shared" si="22"/>
        <v>9</v>
      </c>
      <c r="T51" s="38">
        <f t="shared" si="23"/>
        <v>46</v>
      </c>
      <c r="U51" s="17"/>
    </row>
    <row r="52" spans="3:21">
      <c r="C52" s="31"/>
      <c r="L52" s="37"/>
      <c r="M52" s="37"/>
      <c r="N52" s="23">
        <v>1388</v>
      </c>
      <c r="Q52" s="23">
        <v>27</v>
      </c>
      <c r="T52" s="23">
        <v>138</v>
      </c>
      <c r="U52" s="17"/>
    </row>
    <row r="53" spans="3:20">
      <c r="C53" s="31"/>
      <c r="L53" s="37" t="s">
        <v>258</v>
      </c>
      <c r="M53" s="37"/>
      <c r="N53" s="38">
        <f t="shared" si="21"/>
        <v>694</v>
      </c>
      <c r="Q53" s="38">
        <f t="shared" si="22"/>
        <v>13.5</v>
      </c>
      <c r="T53" s="38">
        <f t="shared" si="23"/>
        <v>69</v>
      </c>
    </row>
    <row r="54" spans="14:21">
      <c r="N54" s="38"/>
      <c r="U54" s="17"/>
    </row>
    <row r="55" spans="12:21">
      <c r="L55" s="22" t="s">
        <v>259</v>
      </c>
      <c r="N55" s="38">
        <v>2766</v>
      </c>
      <c r="Q55" s="23">
        <v>55</v>
      </c>
      <c r="T55" s="23">
        <v>276</v>
      </c>
      <c r="U55" s="17"/>
    </row>
    <row r="56" spans="14:21">
      <c r="N56" s="38">
        <f t="shared" ref="N56:T56" si="24">N55-N6-N24-N25</f>
        <v>0</v>
      </c>
      <c r="Q56" s="38">
        <f t="shared" si="24"/>
        <v>0</v>
      </c>
      <c r="S56" s="38"/>
      <c r="T56" s="38">
        <f t="shared" si="24"/>
        <v>0</v>
      </c>
      <c r="U56" s="17"/>
    </row>
    <row r="57" spans="14:21">
      <c r="N57" s="38"/>
      <c r="U57" s="17"/>
    </row>
    <row r="58" spans="14:21">
      <c r="N58" s="38"/>
      <c r="U58" s="17"/>
    </row>
    <row r="59" spans="14:21">
      <c r="N59" s="36"/>
      <c r="O59" s="34"/>
      <c r="P59" s="35"/>
      <c r="Q59" s="35"/>
      <c r="R59" s="34"/>
      <c r="S59" s="35"/>
      <c r="T59" s="35"/>
      <c r="U59" s="17"/>
    </row>
    <row r="60" spans="14:21">
      <c r="N60" s="36"/>
      <c r="P60" s="35"/>
      <c r="Q60" s="35"/>
      <c r="S60" s="35"/>
      <c r="T60" s="35"/>
      <c r="U60" s="17"/>
    </row>
    <row r="61" spans="14:21">
      <c r="N61" s="36"/>
      <c r="P61" s="35"/>
      <c r="Q61" s="35"/>
      <c r="S61" s="35"/>
      <c r="T61" s="35"/>
      <c r="U61" s="17"/>
    </row>
    <row r="62" spans="14:21">
      <c r="N62" s="38"/>
      <c r="U62" s="17"/>
    </row>
    <row r="63" spans="14:21">
      <c r="N63" s="38"/>
      <c r="U63" s="17"/>
    </row>
    <row r="64" spans="14:21">
      <c r="N64" s="38"/>
      <c r="U64" s="17"/>
    </row>
    <row r="65" spans="14:21">
      <c r="N65" s="38"/>
      <c r="U65" s="17"/>
    </row>
    <row r="66" spans="14:21">
      <c r="N66" s="38"/>
      <c r="U66" s="17"/>
    </row>
    <row r="67" spans="14:21">
      <c r="N67" s="38"/>
      <c r="O67" s="37"/>
      <c r="P67" s="37"/>
      <c r="Q67" s="37"/>
      <c r="R67" s="37"/>
      <c r="S67" s="37"/>
      <c r="T67" s="37"/>
      <c r="U67" s="17"/>
    </row>
    <row r="68" spans="14:21">
      <c r="N68" s="38"/>
      <c r="O68" s="37"/>
      <c r="P68" s="37"/>
      <c r="Q68" s="37"/>
      <c r="R68" s="37"/>
      <c r="S68" s="37"/>
      <c r="T68" s="37"/>
      <c r="U68" s="17"/>
    </row>
    <row r="69" spans="14:21">
      <c r="N69" s="38"/>
      <c r="O69" s="37"/>
      <c r="P69" s="37"/>
      <c r="Q69" s="37"/>
      <c r="R69" s="37"/>
      <c r="S69" s="37"/>
      <c r="T69" s="37"/>
      <c r="U69" s="17"/>
    </row>
    <row r="70" spans="14:21">
      <c r="N70" s="38"/>
      <c r="O70" s="37"/>
      <c r="P70" s="37"/>
      <c r="Q70" s="37"/>
      <c r="R70" s="37"/>
      <c r="S70" s="37"/>
      <c r="T70" s="37"/>
      <c r="U70" s="17"/>
    </row>
    <row r="71" spans="14:21">
      <c r="N71" s="38"/>
      <c r="O71" s="37"/>
      <c r="P71" s="37"/>
      <c r="Q71" s="37"/>
      <c r="R71" s="37"/>
      <c r="S71" s="37"/>
      <c r="T71" s="37"/>
      <c r="U71" s="17"/>
    </row>
    <row r="72" spans="14:14">
      <c r="N72" s="38"/>
    </row>
    <row r="73" spans="14:21">
      <c r="N73" s="38"/>
      <c r="U73" s="17"/>
    </row>
    <row r="74" spans="14:21">
      <c r="N74" s="38"/>
      <c r="U74" s="17"/>
    </row>
    <row r="75" spans="14:21">
      <c r="N75" s="38"/>
      <c r="U75" s="17"/>
    </row>
    <row r="76" spans="14:21">
      <c r="N76" s="38"/>
      <c r="U76" s="17"/>
    </row>
    <row r="77" spans="14:21">
      <c r="N77" s="38"/>
      <c r="U77" s="17"/>
    </row>
    <row r="78" spans="14:21">
      <c r="N78" s="38"/>
      <c r="U78" s="17"/>
    </row>
    <row r="79" spans="14:21">
      <c r="N79" s="38"/>
      <c r="U79" s="17"/>
    </row>
    <row r="80" spans="14:21">
      <c r="N80" s="38"/>
      <c r="U80" s="17"/>
    </row>
    <row r="81" spans="14:21">
      <c r="N81" s="38"/>
      <c r="U81" s="17"/>
    </row>
    <row r="82" spans="14:21">
      <c r="N82" s="38"/>
      <c r="U82" s="17"/>
    </row>
    <row r="83" spans="14:21">
      <c r="N83" s="38"/>
      <c r="U83" s="17"/>
    </row>
    <row r="84" spans="14:21">
      <c r="N84" s="38"/>
      <c r="U84" s="17"/>
    </row>
    <row r="85" spans="14:21">
      <c r="N85" s="38"/>
      <c r="U85" s="17"/>
    </row>
    <row r="86" spans="14:14">
      <c r="N86" s="38"/>
    </row>
    <row r="87" spans="14:14">
      <c r="N87" s="38"/>
    </row>
    <row r="88" spans="14:14">
      <c r="N88" s="38"/>
    </row>
    <row r="89" spans="14:14">
      <c r="N89" s="38"/>
    </row>
    <row r="90" spans="14:14">
      <c r="N90" s="38"/>
    </row>
    <row r="91" spans="14:14">
      <c r="N91" s="38"/>
    </row>
    <row r="92" spans="14:14">
      <c r="N92" s="38"/>
    </row>
    <row r="93" spans="14:14">
      <c r="N93" s="38"/>
    </row>
    <row r="94" spans="14:14">
      <c r="N94" s="38"/>
    </row>
    <row r="97" spans="12:13">
      <c r="L97" s="37"/>
      <c r="M97" s="37"/>
    </row>
    <row r="98" spans="12:20">
      <c r="L98" s="37"/>
      <c r="M98" s="37"/>
      <c r="N98" s="38"/>
      <c r="Q98" s="37"/>
      <c r="T98" s="37"/>
    </row>
    <row r="99" spans="12:20">
      <c r="L99" s="37"/>
      <c r="M99" s="37"/>
      <c r="N99" s="38"/>
      <c r="Q99" s="38"/>
      <c r="T99" s="38"/>
    </row>
    <row r="100" spans="12:13">
      <c r="L100" s="37"/>
      <c r="M100" s="37"/>
    </row>
    <row r="101" spans="12:20">
      <c r="L101" s="37"/>
      <c r="M101" s="37"/>
      <c r="N101" s="38"/>
      <c r="Q101" s="38"/>
      <c r="T101" s="38"/>
    </row>
  </sheetData>
  <autoFilter xmlns:etc="http://www.wps.cn/officeDocument/2017/etCustomData" ref="A2:AE53" etc:filterBottomFollowUsedRange="0">
    <extLst/>
  </autoFilter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2"/>
  <sheetViews>
    <sheetView workbookViewId="0">
      <selection activeCell="F8" sqref="F8"/>
    </sheetView>
  </sheetViews>
  <sheetFormatPr defaultColWidth="9" defaultRowHeight="13.5" outlineLevelCol="6"/>
  <cols>
    <col min="1" max="1" width="5.25" style="16" customWidth="1"/>
    <col min="2" max="2" width="13.875" style="16" customWidth="1"/>
    <col min="3" max="3" width="14.375" style="16" customWidth="1"/>
    <col min="4" max="4" width="17.75" style="16" customWidth="1"/>
    <col min="5" max="5" width="20.375" style="16" customWidth="1"/>
    <col min="6" max="6" width="40.5" style="16" customWidth="1"/>
    <col min="7" max="7" width="18.5" style="16" customWidth="1"/>
    <col min="8" max="16384" width="9" style="15"/>
  </cols>
  <sheetData>
    <row r="1" s="15" customFormat="1" spans="1:7">
      <c r="A1" s="9" t="s">
        <v>0</v>
      </c>
      <c r="B1" s="9" t="s">
        <v>62</v>
      </c>
      <c r="C1" s="9" t="s">
        <v>260</v>
      </c>
      <c r="D1" s="9" t="s">
        <v>261</v>
      </c>
      <c r="E1" s="9" t="s">
        <v>262</v>
      </c>
      <c r="F1" s="9" t="s">
        <v>263</v>
      </c>
      <c r="G1" s="9" t="s">
        <v>264</v>
      </c>
    </row>
    <row r="2" s="15" customFormat="1" spans="1:7">
      <c r="A2" s="9" t="s">
        <v>49</v>
      </c>
      <c r="B2" s="9" t="s">
        <v>73</v>
      </c>
      <c r="C2" s="9" t="s">
        <v>265</v>
      </c>
      <c r="D2" s="9" t="s">
        <v>266</v>
      </c>
      <c r="E2" s="9" t="s">
        <v>267</v>
      </c>
      <c r="F2" s="9" t="s">
        <v>268</v>
      </c>
      <c r="G2" s="9" t="s">
        <v>269</v>
      </c>
    </row>
    <row r="3" s="15" customFormat="1" spans="1:7">
      <c r="A3" s="9">
        <v>1</v>
      </c>
      <c r="B3" s="9" t="s">
        <v>110</v>
      </c>
      <c r="C3" s="9">
        <v>1</v>
      </c>
      <c r="D3" s="9"/>
      <c r="E3" s="9">
        <f>[1]战斗模型!C573*10</f>
        <v>10</v>
      </c>
      <c r="F3" s="13" t="str">
        <f>"系统类型-道具,24,"&amp;[1]战斗模型!F573</f>
        <v>系统类型-道具,24,3</v>
      </c>
      <c r="G3" s="9">
        <f>[1]经济模型!C$387</f>
        <v>1</v>
      </c>
    </row>
    <row r="4" s="15" customFormat="1" spans="1:7">
      <c r="A4" s="9">
        <v>2</v>
      </c>
      <c r="B4" s="9" t="s">
        <v>110</v>
      </c>
      <c r="C4" s="9">
        <v>2</v>
      </c>
      <c r="D4" s="9">
        <v>1000</v>
      </c>
      <c r="E4" s="9">
        <f>[1]战斗模型!C574*10</f>
        <v>10</v>
      </c>
      <c r="F4" s="13" t="str">
        <f>"系统类型-道具,24,"&amp;[1]战斗模型!F574</f>
        <v>系统类型-道具,24,3</v>
      </c>
      <c r="G4" s="9">
        <f>[1]经济模型!C$387</f>
        <v>1</v>
      </c>
    </row>
    <row r="5" s="15" customFormat="1" spans="1:7">
      <c r="A5" s="9">
        <v>3</v>
      </c>
      <c r="B5" s="9" t="s">
        <v>110</v>
      </c>
      <c r="C5" s="9">
        <v>3</v>
      </c>
      <c r="D5" s="9">
        <v>1000</v>
      </c>
      <c r="E5" s="9">
        <f>[1]战斗模型!C575*10</f>
        <v>10</v>
      </c>
      <c r="F5" s="13" t="str">
        <f>"系统类型-道具,24,"&amp;[1]战斗模型!F575</f>
        <v>系统类型-道具,24,3</v>
      </c>
      <c r="G5" s="9">
        <f>[1]经济模型!C$387</f>
        <v>1</v>
      </c>
    </row>
    <row r="6" s="15" customFormat="1" spans="1:7">
      <c r="A6" s="9">
        <v>4</v>
      </c>
      <c r="B6" s="9" t="s">
        <v>110</v>
      </c>
      <c r="C6" s="9">
        <v>4</v>
      </c>
      <c r="D6" s="9">
        <v>1000</v>
      </c>
      <c r="E6" s="9">
        <f>[1]战斗模型!C576*10</f>
        <v>20</v>
      </c>
      <c r="F6" s="13" t="str">
        <f>"系统类型-道具,24,"&amp;[1]战斗模型!F576</f>
        <v>系统类型-道具,24,4</v>
      </c>
      <c r="G6" s="9">
        <f>[1]经济模型!C$387</f>
        <v>1</v>
      </c>
    </row>
    <row r="7" s="15" customFormat="1" spans="1:7">
      <c r="A7" s="9">
        <v>5</v>
      </c>
      <c r="B7" s="9" t="s">
        <v>110</v>
      </c>
      <c r="C7" s="9">
        <v>5</v>
      </c>
      <c r="D7" s="9">
        <v>1000</v>
      </c>
      <c r="E7" s="9">
        <f>[1]战斗模型!C577*10</f>
        <v>20</v>
      </c>
      <c r="F7" s="13" t="str">
        <f>"系统类型-道具,24,"&amp;[1]战斗模型!F577</f>
        <v>系统类型-道具,24,4</v>
      </c>
      <c r="G7" s="9">
        <f>[1]经济模型!C$387</f>
        <v>1</v>
      </c>
    </row>
    <row r="8" s="15" customFormat="1" spans="1:7">
      <c r="A8" s="9">
        <v>6</v>
      </c>
      <c r="B8" s="9" t="s">
        <v>110</v>
      </c>
      <c r="C8" s="9">
        <v>6</v>
      </c>
      <c r="D8" s="9">
        <v>1000</v>
      </c>
      <c r="E8" s="9">
        <f>[1]战斗模型!C578*10</f>
        <v>20</v>
      </c>
      <c r="F8" s="13" t="str">
        <f>"系统类型-道具,24,"&amp;[1]战斗模型!F578</f>
        <v>系统类型-道具,24,4</v>
      </c>
      <c r="G8" s="9">
        <f>[1]经济模型!C$387</f>
        <v>1</v>
      </c>
    </row>
    <row r="9" s="15" customFormat="1" spans="1:7">
      <c r="A9" s="9">
        <v>7</v>
      </c>
      <c r="B9" s="9" t="s">
        <v>110</v>
      </c>
      <c r="C9" s="9">
        <v>7</v>
      </c>
      <c r="D9" s="9">
        <v>1000</v>
      </c>
      <c r="E9" s="9">
        <f>[1]战斗模型!C579*10</f>
        <v>20</v>
      </c>
      <c r="F9" s="13" t="str">
        <f>"系统类型-道具,24,"&amp;[1]战斗模型!F579</f>
        <v>系统类型-道具,24,4</v>
      </c>
      <c r="G9" s="9">
        <f>[1]经济模型!C$387</f>
        <v>1</v>
      </c>
    </row>
    <row r="10" s="15" customFormat="1" spans="1:7">
      <c r="A10" s="9">
        <v>8</v>
      </c>
      <c r="B10" s="9" t="s">
        <v>110</v>
      </c>
      <c r="C10" s="9">
        <v>8</v>
      </c>
      <c r="D10" s="9">
        <v>1000</v>
      </c>
      <c r="E10" s="9">
        <f>[1]战斗模型!C580*10</f>
        <v>20</v>
      </c>
      <c r="F10" s="13" t="str">
        <f>"系统类型-道具,24,"&amp;[1]战斗模型!F580</f>
        <v>系统类型-道具,24,4</v>
      </c>
      <c r="G10" s="9">
        <f>[1]经济模型!C$387</f>
        <v>1</v>
      </c>
    </row>
    <row r="11" s="15" customFormat="1" spans="1:7">
      <c r="A11" s="9">
        <v>9</v>
      </c>
      <c r="B11" s="9" t="s">
        <v>110</v>
      </c>
      <c r="C11" s="9">
        <v>9</v>
      </c>
      <c r="D11" s="9">
        <v>1000</v>
      </c>
      <c r="E11" s="9">
        <f>[1]战斗模型!C581*10</f>
        <v>30</v>
      </c>
      <c r="F11" s="13" t="str">
        <f>"系统类型-道具,24,"&amp;[1]战斗模型!F581</f>
        <v>系统类型-道具,24,6</v>
      </c>
      <c r="G11" s="9">
        <f>[1]经济模型!C$387</f>
        <v>1</v>
      </c>
    </row>
    <row r="12" s="15" customFormat="1" spans="1:7">
      <c r="A12" s="9">
        <v>10</v>
      </c>
      <c r="B12" s="9" t="s">
        <v>110</v>
      </c>
      <c r="C12" s="9">
        <v>10</v>
      </c>
      <c r="D12" s="9">
        <v>1000</v>
      </c>
      <c r="E12" s="9">
        <f>[1]战斗模型!C582*10</f>
        <v>30</v>
      </c>
      <c r="F12" s="13" t="str">
        <f>"系统类型-道具,24,"&amp;[1]战斗模型!F582</f>
        <v>系统类型-道具,24,6</v>
      </c>
      <c r="G12" s="9">
        <f>[1]经济模型!C$387</f>
        <v>1</v>
      </c>
    </row>
    <row r="13" s="15" customFormat="1" spans="1:7">
      <c r="A13" s="9">
        <v>11</v>
      </c>
      <c r="B13" s="9" t="s">
        <v>110</v>
      </c>
      <c r="C13" s="9">
        <v>11</v>
      </c>
      <c r="D13" s="9">
        <v>1000</v>
      </c>
      <c r="E13" s="9">
        <f>[1]战斗模型!C583*10</f>
        <v>30</v>
      </c>
      <c r="F13" s="13" t="str">
        <f>"系统类型-道具,24,"&amp;[1]战斗模型!F583</f>
        <v>系统类型-道具,24,6</v>
      </c>
      <c r="G13" s="9">
        <f>[1]经济模型!C$387</f>
        <v>1</v>
      </c>
    </row>
    <row r="14" s="15" customFormat="1" spans="1:7">
      <c r="A14" s="9">
        <v>12</v>
      </c>
      <c r="B14" s="9" t="s">
        <v>110</v>
      </c>
      <c r="C14" s="9">
        <v>12</v>
      </c>
      <c r="D14" s="9">
        <v>1000</v>
      </c>
      <c r="E14" s="9">
        <f>[1]战斗模型!C584*10</f>
        <v>30</v>
      </c>
      <c r="F14" s="13" t="str">
        <f>"系统类型-道具,24,"&amp;[1]战斗模型!F584</f>
        <v>系统类型-道具,24,6</v>
      </c>
      <c r="G14" s="9">
        <f>[1]经济模型!C$387</f>
        <v>1</v>
      </c>
    </row>
    <row r="15" s="15" customFormat="1" spans="1:7">
      <c r="A15" s="9">
        <v>13</v>
      </c>
      <c r="B15" s="9" t="s">
        <v>110</v>
      </c>
      <c r="C15" s="9">
        <v>13</v>
      </c>
      <c r="D15" s="9">
        <v>1000</v>
      </c>
      <c r="E15" s="9">
        <f>[1]战斗模型!C585*10</f>
        <v>30</v>
      </c>
      <c r="F15" s="13" t="str">
        <f>"系统类型-道具,24,"&amp;[1]战斗模型!F585</f>
        <v>系统类型-道具,24,6</v>
      </c>
      <c r="G15" s="9">
        <f>[1]经济模型!C$387</f>
        <v>1</v>
      </c>
    </row>
    <row r="16" s="15" customFormat="1" spans="1:7">
      <c r="A16" s="9">
        <v>14</v>
      </c>
      <c r="B16" s="9" t="s">
        <v>110</v>
      </c>
      <c r="C16" s="9">
        <v>14</v>
      </c>
      <c r="D16" s="9">
        <v>1000</v>
      </c>
      <c r="E16" s="9">
        <f>[1]战斗模型!C586*10</f>
        <v>40</v>
      </c>
      <c r="F16" s="13" t="str">
        <f>"系统类型-道具,24,"&amp;[1]战斗模型!F586</f>
        <v>系统类型-道具,24,8</v>
      </c>
      <c r="G16" s="9">
        <f>[1]经济模型!C$387</f>
        <v>1</v>
      </c>
    </row>
    <row r="17" s="15" customFormat="1" spans="1:7">
      <c r="A17" s="9">
        <v>15</v>
      </c>
      <c r="B17" s="9" t="s">
        <v>110</v>
      </c>
      <c r="C17" s="9">
        <v>15</v>
      </c>
      <c r="D17" s="9">
        <v>1000</v>
      </c>
      <c r="E17" s="9"/>
      <c r="F17" s="13"/>
      <c r="G17" s="9">
        <f>[1]经济模型!C$387</f>
        <v>1</v>
      </c>
    </row>
    <row r="18" s="15" customFormat="1" spans="1:7">
      <c r="A18" s="9">
        <v>21</v>
      </c>
      <c r="B18" s="9" t="s">
        <v>90</v>
      </c>
      <c r="C18" s="9">
        <v>1</v>
      </c>
      <c r="D18" s="9"/>
      <c r="E18" s="9">
        <f>[1]战斗模型!C573*10</f>
        <v>10</v>
      </c>
      <c r="F18" s="13" t="str">
        <f>"系统类型-道具,24,"&amp;[1]战斗模型!G573</f>
        <v>系统类型-道具,24,6</v>
      </c>
      <c r="G18" s="9">
        <f>[1]经济模型!C$388</f>
        <v>2</v>
      </c>
    </row>
    <row r="19" s="15" customFormat="1" spans="1:7">
      <c r="A19" s="9">
        <v>22</v>
      </c>
      <c r="B19" s="9" t="s">
        <v>90</v>
      </c>
      <c r="C19" s="9">
        <v>2</v>
      </c>
      <c r="D19" s="9">
        <v>1000</v>
      </c>
      <c r="E19" s="9">
        <f>[1]战斗模型!C574*10</f>
        <v>10</v>
      </c>
      <c r="F19" s="13" t="str">
        <f>"系统类型-道具,24,"&amp;[1]战斗模型!G574</f>
        <v>系统类型-道具,24,6</v>
      </c>
      <c r="G19" s="9">
        <f>[1]经济模型!C$388</f>
        <v>2</v>
      </c>
    </row>
    <row r="20" s="15" customFormat="1" spans="1:7">
      <c r="A20" s="9">
        <v>23</v>
      </c>
      <c r="B20" s="9" t="s">
        <v>90</v>
      </c>
      <c r="C20" s="9">
        <v>3</v>
      </c>
      <c r="D20" s="9">
        <v>1000</v>
      </c>
      <c r="E20" s="9">
        <f>[1]战斗模型!C575*10</f>
        <v>10</v>
      </c>
      <c r="F20" s="13" t="str">
        <f>"系统类型-道具,24,"&amp;[1]战斗模型!G575</f>
        <v>系统类型-道具,24,6</v>
      </c>
      <c r="G20" s="9">
        <f>[1]经济模型!C$388</f>
        <v>2</v>
      </c>
    </row>
    <row r="21" s="15" customFormat="1" spans="1:7">
      <c r="A21" s="9">
        <v>24</v>
      </c>
      <c r="B21" s="9" t="s">
        <v>90</v>
      </c>
      <c r="C21" s="9">
        <v>4</v>
      </c>
      <c r="D21" s="9">
        <v>1000</v>
      </c>
      <c r="E21" s="9">
        <f>[1]战斗模型!C576*10</f>
        <v>20</v>
      </c>
      <c r="F21" s="13" t="str">
        <f>"系统类型-道具,24,"&amp;[1]战斗模型!G576</f>
        <v>系统类型-道具,24,8</v>
      </c>
      <c r="G21" s="9">
        <f>[1]经济模型!C$388</f>
        <v>2</v>
      </c>
    </row>
    <row r="22" s="15" customFormat="1" spans="1:7">
      <c r="A22" s="9">
        <v>25</v>
      </c>
      <c r="B22" s="9" t="s">
        <v>90</v>
      </c>
      <c r="C22" s="9">
        <v>5</v>
      </c>
      <c r="D22" s="9">
        <v>1000</v>
      </c>
      <c r="E22" s="9">
        <f>[1]战斗模型!C577*10</f>
        <v>20</v>
      </c>
      <c r="F22" s="13" t="str">
        <f>"系统类型-道具,24,"&amp;[1]战斗模型!G577</f>
        <v>系统类型-道具,24,8</v>
      </c>
      <c r="G22" s="9">
        <f>[1]经济模型!C$388</f>
        <v>2</v>
      </c>
    </row>
    <row r="23" s="15" customFormat="1" spans="1:7">
      <c r="A23" s="9">
        <v>26</v>
      </c>
      <c r="B23" s="9" t="s">
        <v>90</v>
      </c>
      <c r="C23" s="9">
        <v>6</v>
      </c>
      <c r="D23" s="9">
        <v>1000</v>
      </c>
      <c r="E23" s="9">
        <f>[1]战斗模型!C578*10</f>
        <v>20</v>
      </c>
      <c r="F23" s="13" t="str">
        <f>"系统类型-道具,24,"&amp;[1]战斗模型!G578</f>
        <v>系统类型-道具,24,8</v>
      </c>
      <c r="G23" s="9">
        <f>[1]经济模型!C$388</f>
        <v>2</v>
      </c>
    </row>
    <row r="24" s="15" customFormat="1" spans="1:7">
      <c r="A24" s="9">
        <v>27</v>
      </c>
      <c r="B24" s="9" t="s">
        <v>90</v>
      </c>
      <c r="C24" s="9">
        <v>7</v>
      </c>
      <c r="D24" s="9">
        <v>1000</v>
      </c>
      <c r="E24" s="9">
        <f>[1]战斗模型!C579*10</f>
        <v>20</v>
      </c>
      <c r="F24" s="13" t="str">
        <f>"系统类型-道具,24,"&amp;[1]战斗模型!G579</f>
        <v>系统类型-道具,24,8</v>
      </c>
      <c r="G24" s="9">
        <f>[1]经济模型!C$388</f>
        <v>2</v>
      </c>
    </row>
    <row r="25" s="15" customFormat="1" spans="1:7">
      <c r="A25" s="9">
        <v>28</v>
      </c>
      <c r="B25" s="9" t="s">
        <v>90</v>
      </c>
      <c r="C25" s="9">
        <v>8</v>
      </c>
      <c r="D25" s="9">
        <v>1000</v>
      </c>
      <c r="E25" s="9">
        <f>[1]战斗模型!C580*10</f>
        <v>20</v>
      </c>
      <c r="F25" s="13" t="str">
        <f>"系统类型-道具,24,"&amp;[1]战斗模型!G580</f>
        <v>系统类型-道具,24,8</v>
      </c>
      <c r="G25" s="9">
        <f>[1]经济模型!C$388</f>
        <v>2</v>
      </c>
    </row>
    <row r="26" s="15" customFormat="1" spans="1:7">
      <c r="A26" s="9">
        <v>29</v>
      </c>
      <c r="B26" s="9" t="s">
        <v>90</v>
      </c>
      <c r="C26" s="9">
        <v>9</v>
      </c>
      <c r="D26" s="9">
        <v>1000</v>
      </c>
      <c r="E26" s="9">
        <f>[1]战斗模型!C581*10</f>
        <v>30</v>
      </c>
      <c r="F26" s="13" t="str">
        <f>"系统类型-道具,24,"&amp;[1]战斗模型!G581</f>
        <v>系统类型-道具,24,12</v>
      </c>
      <c r="G26" s="9">
        <f>[1]经济模型!C$388</f>
        <v>2</v>
      </c>
    </row>
    <row r="27" s="15" customFormat="1" spans="1:7">
      <c r="A27" s="9">
        <v>30</v>
      </c>
      <c r="B27" s="9" t="s">
        <v>90</v>
      </c>
      <c r="C27" s="9">
        <v>10</v>
      </c>
      <c r="D27" s="9">
        <v>1000</v>
      </c>
      <c r="E27" s="9">
        <f>[1]战斗模型!C582*10</f>
        <v>30</v>
      </c>
      <c r="F27" s="13" t="str">
        <f>"系统类型-道具,24,"&amp;[1]战斗模型!G582</f>
        <v>系统类型-道具,24,12</v>
      </c>
      <c r="G27" s="9">
        <f>[1]经济模型!C$388</f>
        <v>2</v>
      </c>
    </row>
    <row r="28" s="15" customFormat="1" spans="1:7">
      <c r="A28" s="9">
        <v>31</v>
      </c>
      <c r="B28" s="9" t="s">
        <v>90</v>
      </c>
      <c r="C28" s="9">
        <v>11</v>
      </c>
      <c r="D28" s="9">
        <v>1000</v>
      </c>
      <c r="E28" s="9">
        <f>[1]战斗模型!C583*10</f>
        <v>30</v>
      </c>
      <c r="F28" s="13" t="str">
        <f>"系统类型-道具,24,"&amp;[1]战斗模型!G583</f>
        <v>系统类型-道具,24,12</v>
      </c>
      <c r="G28" s="9">
        <f>[1]经济模型!C$388</f>
        <v>2</v>
      </c>
    </row>
    <row r="29" s="15" customFormat="1" spans="1:7">
      <c r="A29" s="9">
        <v>32</v>
      </c>
      <c r="B29" s="9" t="s">
        <v>90</v>
      </c>
      <c r="C29" s="9">
        <v>12</v>
      </c>
      <c r="D29" s="9">
        <v>1000</v>
      </c>
      <c r="E29" s="9">
        <f>[1]战斗模型!C584*10</f>
        <v>30</v>
      </c>
      <c r="F29" s="13" t="str">
        <f>"系统类型-道具,24,"&amp;[1]战斗模型!G584</f>
        <v>系统类型-道具,24,12</v>
      </c>
      <c r="G29" s="9">
        <f>[1]经济模型!C$388</f>
        <v>2</v>
      </c>
    </row>
    <row r="30" s="15" customFormat="1" spans="1:7">
      <c r="A30" s="9">
        <v>33</v>
      </c>
      <c r="B30" s="9" t="s">
        <v>90</v>
      </c>
      <c r="C30" s="9">
        <v>13</v>
      </c>
      <c r="D30" s="9">
        <v>1000</v>
      </c>
      <c r="E30" s="9">
        <f>[1]战斗模型!C585*10</f>
        <v>30</v>
      </c>
      <c r="F30" s="13" t="str">
        <f>"系统类型-道具,24,"&amp;[1]战斗模型!G585</f>
        <v>系统类型-道具,24,12</v>
      </c>
      <c r="G30" s="9">
        <f>[1]经济模型!C$388</f>
        <v>2</v>
      </c>
    </row>
    <row r="31" s="15" customFormat="1" spans="1:7">
      <c r="A31" s="9">
        <v>34</v>
      </c>
      <c r="B31" s="9" t="s">
        <v>90</v>
      </c>
      <c r="C31" s="9">
        <v>14</v>
      </c>
      <c r="D31" s="9">
        <v>1000</v>
      </c>
      <c r="E31" s="9">
        <f>[1]战斗模型!C586*10</f>
        <v>40</v>
      </c>
      <c r="F31" s="13" t="str">
        <f>"系统类型-道具,24,"&amp;[1]战斗模型!G586</f>
        <v>系统类型-道具,24,16</v>
      </c>
      <c r="G31" s="9">
        <f>[1]经济模型!C$388</f>
        <v>2</v>
      </c>
    </row>
    <row r="32" s="15" customFormat="1" spans="1:7">
      <c r="A32" s="9">
        <v>35</v>
      </c>
      <c r="B32" s="9" t="s">
        <v>90</v>
      </c>
      <c r="C32" s="9">
        <v>15</v>
      </c>
      <c r="D32" s="9">
        <v>1000</v>
      </c>
      <c r="E32" s="9">
        <f>[1]战斗模型!C587*10</f>
        <v>40</v>
      </c>
      <c r="F32" s="13" t="str">
        <f>"系统类型-道具,24,"&amp;[1]战斗模型!G587</f>
        <v>系统类型-道具,24,16</v>
      </c>
      <c r="G32" s="9">
        <f>[1]经济模型!C$388</f>
        <v>2</v>
      </c>
    </row>
    <row r="33" s="15" customFormat="1" spans="1:7">
      <c r="A33" s="9">
        <v>36</v>
      </c>
      <c r="B33" s="9" t="s">
        <v>90</v>
      </c>
      <c r="C33" s="9">
        <v>16</v>
      </c>
      <c r="D33" s="9">
        <v>1000</v>
      </c>
      <c r="E33" s="9">
        <f>[1]战斗模型!C588*10</f>
        <v>40</v>
      </c>
      <c r="F33" s="13" t="str">
        <f>"系统类型-道具,24,"&amp;[1]战斗模型!G588</f>
        <v>系统类型-道具,24,16</v>
      </c>
      <c r="G33" s="9">
        <f>[1]经济模型!C$388</f>
        <v>2</v>
      </c>
    </row>
    <row r="34" s="15" customFormat="1" spans="1:7">
      <c r="A34" s="9">
        <v>37</v>
      </c>
      <c r="B34" s="9" t="s">
        <v>90</v>
      </c>
      <c r="C34" s="9">
        <v>17</v>
      </c>
      <c r="D34" s="9">
        <v>1000</v>
      </c>
      <c r="E34" s="9">
        <f>[1]战斗模型!C589*10</f>
        <v>40</v>
      </c>
      <c r="F34" s="13" t="str">
        <f>"系统类型-道具,24,"&amp;[1]战斗模型!G589</f>
        <v>系统类型-道具,24,16</v>
      </c>
      <c r="G34" s="9">
        <f>[1]经济模型!C$388</f>
        <v>2</v>
      </c>
    </row>
    <row r="35" s="15" customFormat="1" spans="1:7">
      <c r="A35" s="9">
        <v>38</v>
      </c>
      <c r="B35" s="9" t="s">
        <v>90</v>
      </c>
      <c r="C35" s="9">
        <v>18</v>
      </c>
      <c r="D35" s="9">
        <v>1000</v>
      </c>
      <c r="E35" s="9">
        <f>[1]战斗模型!C590*10</f>
        <v>40</v>
      </c>
      <c r="F35" s="13" t="str">
        <f>"系统类型-道具,24,"&amp;[1]战斗模型!G590</f>
        <v>系统类型-道具,24,16</v>
      </c>
      <c r="G35" s="9">
        <f>[1]经济模型!C$388</f>
        <v>2</v>
      </c>
    </row>
    <row r="36" s="15" customFormat="1" spans="1:7">
      <c r="A36" s="9">
        <v>39</v>
      </c>
      <c r="B36" s="9" t="s">
        <v>90</v>
      </c>
      <c r="C36" s="9">
        <v>19</v>
      </c>
      <c r="D36" s="9">
        <v>1000</v>
      </c>
      <c r="E36" s="9">
        <f>[1]战斗模型!C591*10</f>
        <v>50</v>
      </c>
      <c r="F36" s="13" t="str">
        <f>"系统类型-道具,24,"&amp;[1]战斗模型!G591</f>
        <v>系统类型-道具,24,20</v>
      </c>
      <c r="G36" s="9">
        <f>[1]经济模型!C$388</f>
        <v>2</v>
      </c>
    </row>
    <row r="37" s="15" customFormat="1" spans="1:7">
      <c r="A37" s="9">
        <v>40</v>
      </c>
      <c r="B37" s="9" t="s">
        <v>90</v>
      </c>
      <c r="C37" s="9">
        <v>20</v>
      </c>
      <c r="D37" s="9">
        <v>1000</v>
      </c>
      <c r="E37" s="9"/>
      <c r="F37" s="13"/>
      <c r="G37" s="9">
        <f>[1]经济模型!C$388</f>
        <v>2</v>
      </c>
    </row>
    <row r="38" s="15" customFormat="1" spans="1:7">
      <c r="A38" s="9">
        <v>46</v>
      </c>
      <c r="B38" s="9" t="s">
        <v>99</v>
      </c>
      <c r="C38" s="9">
        <v>1</v>
      </c>
      <c r="D38" s="9"/>
      <c r="E38" s="9">
        <f>[1]战斗模型!C573*10</f>
        <v>10</v>
      </c>
      <c r="F38" s="13" t="str">
        <f>"系统类型-道具,24,"&amp;[1]战斗模型!H573</f>
        <v>系统类型-道具,24,12</v>
      </c>
      <c r="G38" s="9">
        <f>[1]经济模型!C$389</f>
        <v>4</v>
      </c>
    </row>
    <row r="39" s="15" customFormat="1" spans="1:7">
      <c r="A39" s="9">
        <v>47</v>
      </c>
      <c r="B39" s="9" t="s">
        <v>99</v>
      </c>
      <c r="C39" s="9">
        <v>2</v>
      </c>
      <c r="D39" s="9">
        <v>1000</v>
      </c>
      <c r="E39" s="9">
        <f>[1]战斗模型!C574*10</f>
        <v>10</v>
      </c>
      <c r="F39" s="13" t="str">
        <f>"系统类型-道具,24,"&amp;[1]战斗模型!H574</f>
        <v>系统类型-道具,24,12</v>
      </c>
      <c r="G39" s="9">
        <f>[1]经济模型!C$389</f>
        <v>4</v>
      </c>
    </row>
    <row r="40" s="15" customFormat="1" spans="1:7">
      <c r="A40" s="9">
        <v>48</v>
      </c>
      <c r="B40" s="9" t="s">
        <v>99</v>
      </c>
      <c r="C40" s="9">
        <v>3</v>
      </c>
      <c r="D40" s="9">
        <v>1000</v>
      </c>
      <c r="E40" s="9">
        <f>[1]战斗模型!C575*10</f>
        <v>10</v>
      </c>
      <c r="F40" s="13" t="str">
        <f>"系统类型-道具,24,"&amp;[1]战斗模型!H575</f>
        <v>系统类型-道具,24,12</v>
      </c>
      <c r="G40" s="9">
        <f>[1]经济模型!C$389</f>
        <v>4</v>
      </c>
    </row>
    <row r="41" s="15" customFormat="1" spans="1:7">
      <c r="A41" s="9">
        <v>49</v>
      </c>
      <c r="B41" s="9" t="s">
        <v>99</v>
      </c>
      <c r="C41" s="9">
        <v>4</v>
      </c>
      <c r="D41" s="9">
        <v>1000</v>
      </c>
      <c r="E41" s="9">
        <f>[1]战斗模型!C576*10</f>
        <v>20</v>
      </c>
      <c r="F41" s="13" t="str">
        <f>"系统类型-道具,24,"&amp;[1]战斗模型!H576</f>
        <v>系统类型-道具,24,16</v>
      </c>
      <c r="G41" s="9">
        <f>[1]经济模型!C$389</f>
        <v>4</v>
      </c>
    </row>
    <row r="42" s="15" customFormat="1" spans="1:7">
      <c r="A42" s="9">
        <v>50</v>
      </c>
      <c r="B42" s="9" t="s">
        <v>99</v>
      </c>
      <c r="C42" s="9">
        <v>5</v>
      </c>
      <c r="D42" s="9">
        <v>1000</v>
      </c>
      <c r="E42" s="9">
        <f>[1]战斗模型!C577*10</f>
        <v>20</v>
      </c>
      <c r="F42" s="13" t="str">
        <f>"系统类型-道具,24,"&amp;[1]战斗模型!H577</f>
        <v>系统类型-道具,24,16</v>
      </c>
      <c r="G42" s="9">
        <f>[1]经济模型!C$389</f>
        <v>4</v>
      </c>
    </row>
    <row r="43" s="15" customFormat="1" spans="1:7">
      <c r="A43" s="9">
        <v>51</v>
      </c>
      <c r="B43" s="9" t="s">
        <v>99</v>
      </c>
      <c r="C43" s="9">
        <v>6</v>
      </c>
      <c r="D43" s="9">
        <v>1000</v>
      </c>
      <c r="E43" s="9">
        <f>[1]战斗模型!C578*10</f>
        <v>20</v>
      </c>
      <c r="F43" s="13" t="str">
        <f>"系统类型-道具,24,"&amp;[1]战斗模型!H578</f>
        <v>系统类型-道具,24,16</v>
      </c>
      <c r="G43" s="9">
        <f>[1]经济模型!C$389</f>
        <v>4</v>
      </c>
    </row>
    <row r="44" s="15" customFormat="1" spans="1:7">
      <c r="A44" s="9">
        <v>52</v>
      </c>
      <c r="B44" s="9" t="s">
        <v>99</v>
      </c>
      <c r="C44" s="9">
        <v>7</v>
      </c>
      <c r="D44" s="9">
        <v>1000</v>
      </c>
      <c r="E44" s="9">
        <f>[1]战斗模型!C579*10</f>
        <v>20</v>
      </c>
      <c r="F44" s="13" t="str">
        <f>"系统类型-道具,24,"&amp;[1]战斗模型!H579</f>
        <v>系统类型-道具,24,16</v>
      </c>
      <c r="G44" s="9">
        <f>[1]经济模型!C$389</f>
        <v>4</v>
      </c>
    </row>
    <row r="45" s="15" customFormat="1" spans="1:7">
      <c r="A45" s="9">
        <v>53</v>
      </c>
      <c r="B45" s="9" t="s">
        <v>99</v>
      </c>
      <c r="C45" s="9">
        <v>8</v>
      </c>
      <c r="D45" s="9">
        <v>1000</v>
      </c>
      <c r="E45" s="9">
        <f>[1]战斗模型!C580*10</f>
        <v>20</v>
      </c>
      <c r="F45" s="13" t="str">
        <f>"系统类型-道具,24,"&amp;[1]战斗模型!H580</f>
        <v>系统类型-道具,24,16</v>
      </c>
      <c r="G45" s="9">
        <f>[1]经济模型!C$389</f>
        <v>4</v>
      </c>
    </row>
    <row r="46" s="15" customFormat="1" spans="1:7">
      <c r="A46" s="9">
        <v>54</v>
      </c>
      <c r="B46" s="9" t="s">
        <v>99</v>
      </c>
      <c r="C46" s="9">
        <v>9</v>
      </c>
      <c r="D46" s="9">
        <v>1000</v>
      </c>
      <c r="E46" s="9">
        <f>[1]战斗模型!C581*10</f>
        <v>30</v>
      </c>
      <c r="F46" s="13" t="str">
        <f>"系统类型-道具,24,"&amp;[1]战斗模型!H581</f>
        <v>系统类型-道具,24,24</v>
      </c>
      <c r="G46" s="9">
        <f>[1]经济模型!C$389</f>
        <v>4</v>
      </c>
    </row>
    <row r="47" s="15" customFormat="1" spans="1:7">
      <c r="A47" s="9">
        <v>55</v>
      </c>
      <c r="B47" s="9" t="s">
        <v>99</v>
      </c>
      <c r="C47" s="9">
        <v>10</v>
      </c>
      <c r="D47" s="9">
        <v>1000</v>
      </c>
      <c r="E47" s="9">
        <f>[1]战斗模型!C582*10</f>
        <v>30</v>
      </c>
      <c r="F47" s="13" t="str">
        <f>"系统类型-道具,24,"&amp;[1]战斗模型!H582</f>
        <v>系统类型-道具,24,24</v>
      </c>
      <c r="G47" s="9">
        <f>[1]经济模型!C$389</f>
        <v>4</v>
      </c>
    </row>
    <row r="48" s="15" customFormat="1" spans="1:7">
      <c r="A48" s="9">
        <v>56</v>
      </c>
      <c r="B48" s="9" t="s">
        <v>99</v>
      </c>
      <c r="C48" s="9">
        <v>11</v>
      </c>
      <c r="D48" s="9">
        <v>1000</v>
      </c>
      <c r="E48" s="9">
        <f>[1]战斗模型!C583*10</f>
        <v>30</v>
      </c>
      <c r="F48" s="13" t="str">
        <f>"系统类型-道具,24,"&amp;[1]战斗模型!H583</f>
        <v>系统类型-道具,24,24</v>
      </c>
      <c r="G48" s="9">
        <f>[1]经济模型!C$389</f>
        <v>4</v>
      </c>
    </row>
    <row r="49" s="15" customFormat="1" spans="1:7">
      <c r="A49" s="9">
        <v>57</v>
      </c>
      <c r="B49" s="9" t="s">
        <v>99</v>
      </c>
      <c r="C49" s="9">
        <v>12</v>
      </c>
      <c r="D49" s="9">
        <v>1000</v>
      </c>
      <c r="E49" s="9">
        <f>[1]战斗模型!C584*10</f>
        <v>30</v>
      </c>
      <c r="F49" s="13" t="str">
        <f>"系统类型-道具,24,"&amp;[1]战斗模型!H584</f>
        <v>系统类型-道具,24,24</v>
      </c>
      <c r="G49" s="9">
        <f>[1]经济模型!C$389</f>
        <v>4</v>
      </c>
    </row>
    <row r="50" s="15" customFormat="1" spans="1:7">
      <c r="A50" s="9">
        <v>58</v>
      </c>
      <c r="B50" s="9" t="s">
        <v>99</v>
      </c>
      <c r="C50" s="9">
        <v>13</v>
      </c>
      <c r="D50" s="9">
        <v>1000</v>
      </c>
      <c r="E50" s="9">
        <f>[1]战斗模型!C585*10</f>
        <v>30</v>
      </c>
      <c r="F50" s="13" t="str">
        <f>"系统类型-道具,24,"&amp;[1]战斗模型!H585</f>
        <v>系统类型-道具,24,24</v>
      </c>
      <c r="G50" s="9">
        <f>[1]经济模型!C$389</f>
        <v>4</v>
      </c>
    </row>
    <row r="51" s="15" customFormat="1" spans="1:7">
      <c r="A51" s="9">
        <v>59</v>
      </c>
      <c r="B51" s="9" t="s">
        <v>99</v>
      </c>
      <c r="C51" s="9">
        <v>14</v>
      </c>
      <c r="D51" s="9">
        <v>1000</v>
      </c>
      <c r="E51" s="9">
        <f>[1]战斗模型!C586*10</f>
        <v>40</v>
      </c>
      <c r="F51" s="13" t="str">
        <f>"系统类型-道具,24,"&amp;[1]战斗模型!H586</f>
        <v>系统类型-道具,24,32</v>
      </c>
      <c r="G51" s="9">
        <f>[1]经济模型!C$389</f>
        <v>4</v>
      </c>
    </row>
    <row r="52" s="15" customFormat="1" spans="1:7">
      <c r="A52" s="9">
        <v>60</v>
      </c>
      <c r="B52" s="9" t="s">
        <v>99</v>
      </c>
      <c r="C52" s="9">
        <v>15</v>
      </c>
      <c r="D52" s="9">
        <v>1000</v>
      </c>
      <c r="E52" s="9">
        <f>[1]战斗模型!C587*10</f>
        <v>40</v>
      </c>
      <c r="F52" s="13" t="str">
        <f>"系统类型-道具,24,"&amp;[1]战斗模型!H587</f>
        <v>系统类型-道具,24,32</v>
      </c>
      <c r="G52" s="9">
        <f>[1]经济模型!C$389</f>
        <v>4</v>
      </c>
    </row>
    <row r="53" s="15" customFormat="1" spans="1:7">
      <c r="A53" s="9">
        <v>61</v>
      </c>
      <c r="B53" s="9" t="s">
        <v>99</v>
      </c>
      <c r="C53" s="9">
        <v>16</v>
      </c>
      <c r="D53" s="9">
        <v>1000</v>
      </c>
      <c r="E53" s="9">
        <f>[1]战斗模型!C588*10</f>
        <v>40</v>
      </c>
      <c r="F53" s="13" t="str">
        <f>"系统类型-道具,24,"&amp;[1]战斗模型!H588</f>
        <v>系统类型-道具,24,32</v>
      </c>
      <c r="G53" s="9">
        <f>[1]经济模型!C$389</f>
        <v>4</v>
      </c>
    </row>
    <row r="54" s="15" customFormat="1" spans="1:7">
      <c r="A54" s="9">
        <v>62</v>
      </c>
      <c r="B54" s="9" t="s">
        <v>99</v>
      </c>
      <c r="C54" s="9">
        <v>17</v>
      </c>
      <c r="D54" s="9">
        <v>1000</v>
      </c>
      <c r="E54" s="9">
        <f>[1]战斗模型!C589*10</f>
        <v>40</v>
      </c>
      <c r="F54" s="13" t="str">
        <f>"系统类型-道具,24,"&amp;[1]战斗模型!H589</f>
        <v>系统类型-道具,24,32</v>
      </c>
      <c r="G54" s="9">
        <f>[1]经济模型!C$389</f>
        <v>4</v>
      </c>
    </row>
    <row r="55" s="15" customFormat="1" spans="1:7">
      <c r="A55" s="9">
        <v>63</v>
      </c>
      <c r="B55" s="9" t="s">
        <v>99</v>
      </c>
      <c r="C55" s="9">
        <v>18</v>
      </c>
      <c r="D55" s="9">
        <v>1000</v>
      </c>
      <c r="E55" s="9">
        <f>[1]战斗模型!C590*10</f>
        <v>40</v>
      </c>
      <c r="F55" s="13" t="str">
        <f>"系统类型-道具,24,"&amp;[1]战斗模型!H590</f>
        <v>系统类型-道具,24,32</v>
      </c>
      <c r="G55" s="9">
        <f>[1]经济模型!C$389</f>
        <v>4</v>
      </c>
    </row>
    <row r="56" s="15" customFormat="1" spans="1:7">
      <c r="A56" s="9">
        <v>64</v>
      </c>
      <c r="B56" s="9" t="s">
        <v>99</v>
      </c>
      <c r="C56" s="9">
        <v>19</v>
      </c>
      <c r="D56" s="9">
        <v>1000</v>
      </c>
      <c r="E56" s="9">
        <f>[1]战斗模型!C591*10</f>
        <v>50</v>
      </c>
      <c r="F56" s="13" t="str">
        <f>"系统类型-道具,24,"&amp;[1]战斗模型!H591</f>
        <v>系统类型-道具,24,40</v>
      </c>
      <c r="G56" s="9">
        <f>[1]经济模型!C$389</f>
        <v>4</v>
      </c>
    </row>
    <row r="57" s="15" customFormat="1" spans="1:7">
      <c r="A57" s="9">
        <v>65</v>
      </c>
      <c r="B57" s="9" t="s">
        <v>99</v>
      </c>
      <c r="C57" s="9">
        <v>20</v>
      </c>
      <c r="D57" s="9">
        <v>1000</v>
      </c>
      <c r="E57" s="9">
        <f>[1]战斗模型!C592*10</f>
        <v>50</v>
      </c>
      <c r="F57" s="13" t="str">
        <f>"系统类型-道具,24,"&amp;[1]战斗模型!H592</f>
        <v>系统类型-道具,24,40</v>
      </c>
      <c r="G57" s="9">
        <f>[1]经济模型!C$389</f>
        <v>4</v>
      </c>
    </row>
    <row r="58" s="15" customFormat="1" spans="1:7">
      <c r="A58" s="9">
        <v>66</v>
      </c>
      <c r="B58" s="9" t="s">
        <v>99</v>
      </c>
      <c r="C58" s="9">
        <v>21</v>
      </c>
      <c r="D58" s="9">
        <v>1000</v>
      </c>
      <c r="E58" s="9">
        <f>[1]战斗模型!C593*10</f>
        <v>50</v>
      </c>
      <c r="F58" s="13" t="str">
        <f>"系统类型-道具,24,"&amp;[1]战斗模型!H593</f>
        <v>系统类型-道具,24,40</v>
      </c>
      <c r="G58" s="9">
        <f>[1]经济模型!C$389</f>
        <v>4</v>
      </c>
    </row>
    <row r="59" s="15" customFormat="1" spans="1:7">
      <c r="A59" s="9">
        <v>67</v>
      </c>
      <c r="B59" s="9" t="s">
        <v>99</v>
      </c>
      <c r="C59" s="9">
        <v>22</v>
      </c>
      <c r="D59" s="9">
        <v>1000</v>
      </c>
      <c r="E59" s="9">
        <f>[1]战斗模型!C594*10</f>
        <v>50</v>
      </c>
      <c r="F59" s="13" t="str">
        <f>"系统类型-道具,24,"&amp;[1]战斗模型!H594</f>
        <v>系统类型-道具,24,40</v>
      </c>
      <c r="G59" s="9">
        <f>[1]经济模型!C$389</f>
        <v>4</v>
      </c>
    </row>
    <row r="60" s="15" customFormat="1" spans="1:7">
      <c r="A60" s="9">
        <v>68</v>
      </c>
      <c r="B60" s="9" t="s">
        <v>99</v>
      </c>
      <c r="C60" s="9">
        <v>23</v>
      </c>
      <c r="D60" s="9">
        <v>1000</v>
      </c>
      <c r="E60" s="9">
        <f>[1]战斗模型!C595*10</f>
        <v>50</v>
      </c>
      <c r="F60" s="13" t="str">
        <f>"系统类型-道具,24,"&amp;[1]战斗模型!H595</f>
        <v>系统类型-道具,24,40</v>
      </c>
      <c r="G60" s="9">
        <f>[1]经济模型!C$389</f>
        <v>4</v>
      </c>
    </row>
    <row r="61" s="15" customFormat="1" spans="1:7">
      <c r="A61" s="9">
        <v>69</v>
      </c>
      <c r="B61" s="9" t="s">
        <v>99</v>
      </c>
      <c r="C61" s="9">
        <v>24</v>
      </c>
      <c r="D61" s="9">
        <v>1000</v>
      </c>
      <c r="E61" s="9">
        <f>[1]战斗模型!C596*10</f>
        <v>60</v>
      </c>
      <c r="F61" s="13" t="str">
        <f>"系统类型-道具,24,"&amp;[1]战斗模型!H596</f>
        <v>系统类型-道具,24,48</v>
      </c>
      <c r="G61" s="9">
        <f>[1]经济模型!C$389</f>
        <v>4</v>
      </c>
    </row>
    <row r="62" s="15" customFormat="1" spans="1:7">
      <c r="A62" s="9">
        <v>70</v>
      </c>
      <c r="B62" s="9" t="s">
        <v>99</v>
      </c>
      <c r="C62" s="9">
        <v>25</v>
      </c>
      <c r="D62" s="9">
        <v>1000</v>
      </c>
      <c r="E62" s="9"/>
      <c r="F62" s="13"/>
      <c r="G62" s="9">
        <f>[1]经济模型!C$389</f>
        <v>4</v>
      </c>
    </row>
    <row r="63" s="15" customFormat="1" spans="1:7">
      <c r="A63" s="9">
        <v>76</v>
      </c>
      <c r="B63" s="9" t="s">
        <v>104</v>
      </c>
      <c r="C63" s="9">
        <v>1</v>
      </c>
      <c r="D63" s="9"/>
      <c r="E63" s="9">
        <f>[1]战斗模型!C573*10</f>
        <v>10</v>
      </c>
      <c r="F63" s="13" t="str">
        <f>"系统类型-道具,24,"&amp;[1]战斗模型!I573</f>
        <v>系统类型-道具,24,24</v>
      </c>
      <c r="G63" s="9">
        <f>[1]经济模型!C$390</f>
        <v>8</v>
      </c>
    </row>
    <row r="64" s="15" customFormat="1" spans="1:7">
      <c r="A64" s="9">
        <v>77</v>
      </c>
      <c r="B64" s="9" t="s">
        <v>104</v>
      </c>
      <c r="C64" s="9">
        <v>2</v>
      </c>
      <c r="D64" s="9">
        <v>1000</v>
      </c>
      <c r="E64" s="9">
        <f>[1]战斗模型!C574*10</f>
        <v>10</v>
      </c>
      <c r="F64" s="13" t="str">
        <f>"系统类型-道具,24,"&amp;[1]战斗模型!I574</f>
        <v>系统类型-道具,24,24</v>
      </c>
      <c r="G64" s="9">
        <f>[1]经济模型!C$390</f>
        <v>8</v>
      </c>
    </row>
    <row r="65" s="15" customFormat="1" spans="1:7">
      <c r="A65" s="9">
        <v>78</v>
      </c>
      <c r="B65" s="9" t="s">
        <v>104</v>
      </c>
      <c r="C65" s="9">
        <v>3</v>
      </c>
      <c r="D65" s="9">
        <v>1000</v>
      </c>
      <c r="E65" s="9">
        <f>[1]战斗模型!C575*10</f>
        <v>10</v>
      </c>
      <c r="F65" s="13" t="str">
        <f>"系统类型-道具,24,"&amp;[1]战斗模型!I575</f>
        <v>系统类型-道具,24,24</v>
      </c>
      <c r="G65" s="9">
        <f>[1]经济模型!C$390</f>
        <v>8</v>
      </c>
    </row>
    <row r="66" s="15" customFormat="1" spans="1:7">
      <c r="A66" s="9">
        <v>79</v>
      </c>
      <c r="B66" s="9" t="s">
        <v>104</v>
      </c>
      <c r="C66" s="9">
        <v>4</v>
      </c>
      <c r="D66" s="9">
        <v>1000</v>
      </c>
      <c r="E66" s="9">
        <f>[1]战斗模型!C576*10</f>
        <v>20</v>
      </c>
      <c r="F66" s="13" t="str">
        <f>"系统类型-道具,24,"&amp;[1]战斗模型!I576</f>
        <v>系统类型-道具,24,32</v>
      </c>
      <c r="G66" s="9">
        <f>[1]经济模型!C$390</f>
        <v>8</v>
      </c>
    </row>
    <row r="67" s="15" customFormat="1" spans="1:7">
      <c r="A67" s="9">
        <v>80</v>
      </c>
      <c r="B67" s="9" t="s">
        <v>104</v>
      </c>
      <c r="C67" s="9">
        <v>5</v>
      </c>
      <c r="D67" s="9">
        <v>1000</v>
      </c>
      <c r="E67" s="9">
        <f>[1]战斗模型!C577*10</f>
        <v>20</v>
      </c>
      <c r="F67" s="13" t="str">
        <f>"系统类型-道具,24,"&amp;[1]战斗模型!I577</f>
        <v>系统类型-道具,24,32</v>
      </c>
      <c r="G67" s="9">
        <f>[1]经济模型!C$390</f>
        <v>8</v>
      </c>
    </row>
    <row r="68" s="15" customFormat="1" spans="1:7">
      <c r="A68" s="9">
        <v>81</v>
      </c>
      <c r="B68" s="9" t="s">
        <v>104</v>
      </c>
      <c r="C68" s="9">
        <v>6</v>
      </c>
      <c r="D68" s="9">
        <v>1000</v>
      </c>
      <c r="E68" s="9">
        <f>[1]战斗模型!C578*10</f>
        <v>20</v>
      </c>
      <c r="F68" s="13" t="str">
        <f>"系统类型-道具,24,"&amp;[1]战斗模型!I578</f>
        <v>系统类型-道具,24,32</v>
      </c>
      <c r="G68" s="9">
        <f>[1]经济模型!C$390</f>
        <v>8</v>
      </c>
    </row>
    <row r="69" s="15" customFormat="1" spans="1:7">
      <c r="A69" s="9">
        <v>82</v>
      </c>
      <c r="B69" s="9" t="s">
        <v>104</v>
      </c>
      <c r="C69" s="9">
        <v>7</v>
      </c>
      <c r="D69" s="9">
        <v>1000</v>
      </c>
      <c r="E69" s="9">
        <f>[1]战斗模型!C579*10</f>
        <v>20</v>
      </c>
      <c r="F69" s="13" t="str">
        <f>"系统类型-道具,24,"&amp;[1]战斗模型!I579</f>
        <v>系统类型-道具,24,32</v>
      </c>
      <c r="G69" s="9">
        <f>[1]经济模型!C$390</f>
        <v>8</v>
      </c>
    </row>
    <row r="70" s="15" customFormat="1" spans="1:7">
      <c r="A70" s="9">
        <v>83</v>
      </c>
      <c r="B70" s="9" t="s">
        <v>104</v>
      </c>
      <c r="C70" s="9">
        <v>8</v>
      </c>
      <c r="D70" s="9">
        <v>1000</v>
      </c>
      <c r="E70" s="9">
        <f>[1]战斗模型!C580*10</f>
        <v>20</v>
      </c>
      <c r="F70" s="13" t="str">
        <f>"系统类型-道具,24,"&amp;[1]战斗模型!I580</f>
        <v>系统类型-道具,24,32</v>
      </c>
      <c r="G70" s="9">
        <f>[1]经济模型!C$390</f>
        <v>8</v>
      </c>
    </row>
    <row r="71" s="15" customFormat="1" spans="1:7">
      <c r="A71" s="9">
        <v>84</v>
      </c>
      <c r="B71" s="9" t="s">
        <v>104</v>
      </c>
      <c r="C71" s="9">
        <v>9</v>
      </c>
      <c r="D71" s="9">
        <v>1000</v>
      </c>
      <c r="E71" s="9">
        <f>[1]战斗模型!C581*10</f>
        <v>30</v>
      </c>
      <c r="F71" s="13" t="str">
        <f>"系统类型-道具,24,"&amp;[1]战斗模型!I581</f>
        <v>系统类型-道具,24,48</v>
      </c>
      <c r="G71" s="9">
        <f>[1]经济模型!C$390</f>
        <v>8</v>
      </c>
    </row>
    <row r="72" s="15" customFormat="1" spans="1:7">
      <c r="A72" s="9">
        <v>85</v>
      </c>
      <c r="B72" s="9" t="s">
        <v>104</v>
      </c>
      <c r="C72" s="9">
        <v>10</v>
      </c>
      <c r="D72" s="9">
        <v>1000</v>
      </c>
      <c r="E72" s="9">
        <f>[1]战斗模型!C582*10</f>
        <v>30</v>
      </c>
      <c r="F72" s="13" t="str">
        <f>"系统类型-道具,24,"&amp;[1]战斗模型!I582</f>
        <v>系统类型-道具,24,48</v>
      </c>
      <c r="G72" s="9">
        <f>[1]经济模型!C$390</f>
        <v>8</v>
      </c>
    </row>
    <row r="73" s="15" customFormat="1" spans="1:7">
      <c r="A73" s="9">
        <v>86</v>
      </c>
      <c r="B73" s="9" t="s">
        <v>104</v>
      </c>
      <c r="C73" s="9">
        <v>11</v>
      </c>
      <c r="D73" s="9">
        <v>1000</v>
      </c>
      <c r="E73" s="9">
        <f>[1]战斗模型!C583*10</f>
        <v>30</v>
      </c>
      <c r="F73" s="13" t="str">
        <f>"系统类型-道具,24,"&amp;[1]战斗模型!I583</f>
        <v>系统类型-道具,24,48</v>
      </c>
      <c r="G73" s="9">
        <f>[1]经济模型!C$390</f>
        <v>8</v>
      </c>
    </row>
    <row r="74" s="15" customFormat="1" spans="1:7">
      <c r="A74" s="9">
        <v>87</v>
      </c>
      <c r="B74" s="9" t="s">
        <v>104</v>
      </c>
      <c r="C74" s="9">
        <v>12</v>
      </c>
      <c r="D74" s="9">
        <v>1000</v>
      </c>
      <c r="E74" s="9">
        <f>[1]战斗模型!C584*10</f>
        <v>30</v>
      </c>
      <c r="F74" s="13" t="str">
        <f>"系统类型-道具,24,"&amp;[1]战斗模型!I584</f>
        <v>系统类型-道具,24,48</v>
      </c>
      <c r="G74" s="9">
        <f>[1]经济模型!C$390</f>
        <v>8</v>
      </c>
    </row>
    <row r="75" s="15" customFormat="1" spans="1:7">
      <c r="A75" s="9">
        <v>88</v>
      </c>
      <c r="B75" s="9" t="s">
        <v>104</v>
      </c>
      <c r="C75" s="9">
        <v>13</v>
      </c>
      <c r="D75" s="9">
        <v>1000</v>
      </c>
      <c r="E75" s="9">
        <f>[1]战斗模型!C585*10</f>
        <v>30</v>
      </c>
      <c r="F75" s="13" t="str">
        <f>"系统类型-道具,24,"&amp;[1]战斗模型!I585</f>
        <v>系统类型-道具,24,48</v>
      </c>
      <c r="G75" s="9">
        <f>[1]经济模型!C$390</f>
        <v>8</v>
      </c>
    </row>
    <row r="76" s="15" customFormat="1" spans="1:7">
      <c r="A76" s="9">
        <v>89</v>
      </c>
      <c r="B76" s="9" t="s">
        <v>104</v>
      </c>
      <c r="C76" s="9">
        <v>14</v>
      </c>
      <c r="D76" s="9">
        <v>1000</v>
      </c>
      <c r="E76" s="9">
        <f>[1]战斗模型!C586*10</f>
        <v>40</v>
      </c>
      <c r="F76" s="13" t="str">
        <f>"系统类型-道具,24,"&amp;[1]战斗模型!I586</f>
        <v>系统类型-道具,24,64</v>
      </c>
      <c r="G76" s="9">
        <f>[1]经济模型!C$390</f>
        <v>8</v>
      </c>
    </row>
    <row r="77" s="15" customFormat="1" spans="1:7">
      <c r="A77" s="9">
        <v>90</v>
      </c>
      <c r="B77" s="9" t="s">
        <v>104</v>
      </c>
      <c r="C77" s="9">
        <v>15</v>
      </c>
      <c r="D77" s="9">
        <v>1000</v>
      </c>
      <c r="E77" s="9">
        <f>[1]战斗模型!C587*10</f>
        <v>40</v>
      </c>
      <c r="F77" s="13" t="str">
        <f>"系统类型-道具,24,"&amp;[1]战斗模型!I587</f>
        <v>系统类型-道具,24,64</v>
      </c>
      <c r="G77" s="9">
        <f>[1]经济模型!C$390</f>
        <v>8</v>
      </c>
    </row>
    <row r="78" s="15" customFormat="1" spans="1:7">
      <c r="A78" s="9">
        <v>91</v>
      </c>
      <c r="B78" s="9" t="s">
        <v>104</v>
      </c>
      <c r="C78" s="9">
        <v>16</v>
      </c>
      <c r="D78" s="9">
        <v>1000</v>
      </c>
      <c r="E78" s="9">
        <f>[1]战斗模型!C588*10</f>
        <v>40</v>
      </c>
      <c r="F78" s="13" t="str">
        <f>"系统类型-道具,24,"&amp;[1]战斗模型!I588</f>
        <v>系统类型-道具,24,64</v>
      </c>
      <c r="G78" s="9">
        <f>[1]经济模型!C$390</f>
        <v>8</v>
      </c>
    </row>
    <row r="79" s="15" customFormat="1" spans="1:7">
      <c r="A79" s="9">
        <v>92</v>
      </c>
      <c r="B79" s="9" t="s">
        <v>104</v>
      </c>
      <c r="C79" s="9">
        <v>17</v>
      </c>
      <c r="D79" s="9">
        <v>1000</v>
      </c>
      <c r="E79" s="9">
        <f>[1]战斗模型!C589*10</f>
        <v>40</v>
      </c>
      <c r="F79" s="13" t="str">
        <f>"系统类型-道具,24,"&amp;[1]战斗模型!I589</f>
        <v>系统类型-道具,24,64</v>
      </c>
      <c r="G79" s="9">
        <f>[1]经济模型!C$390</f>
        <v>8</v>
      </c>
    </row>
    <row r="80" s="15" customFormat="1" spans="1:7">
      <c r="A80" s="9">
        <v>93</v>
      </c>
      <c r="B80" s="9" t="s">
        <v>104</v>
      </c>
      <c r="C80" s="9">
        <v>18</v>
      </c>
      <c r="D80" s="9">
        <v>1000</v>
      </c>
      <c r="E80" s="9">
        <f>[1]战斗模型!C590*10</f>
        <v>40</v>
      </c>
      <c r="F80" s="13" t="str">
        <f>"系统类型-道具,24,"&amp;[1]战斗模型!I590</f>
        <v>系统类型-道具,24,64</v>
      </c>
      <c r="G80" s="9">
        <f>[1]经济模型!C$390</f>
        <v>8</v>
      </c>
    </row>
    <row r="81" s="15" customFormat="1" spans="1:7">
      <c r="A81" s="9">
        <v>94</v>
      </c>
      <c r="B81" s="9" t="s">
        <v>104</v>
      </c>
      <c r="C81" s="9">
        <v>19</v>
      </c>
      <c r="D81" s="9">
        <v>1000</v>
      </c>
      <c r="E81" s="9">
        <f>[1]战斗模型!C591*10</f>
        <v>50</v>
      </c>
      <c r="F81" s="13" t="str">
        <f>"系统类型-道具,24,"&amp;[1]战斗模型!I591</f>
        <v>系统类型-道具,24,80</v>
      </c>
      <c r="G81" s="9">
        <f>[1]经济模型!C$390</f>
        <v>8</v>
      </c>
    </row>
    <row r="82" s="15" customFormat="1" spans="1:7">
      <c r="A82" s="9">
        <v>95</v>
      </c>
      <c r="B82" s="9" t="s">
        <v>104</v>
      </c>
      <c r="C82" s="9">
        <v>20</v>
      </c>
      <c r="D82" s="9">
        <v>1000</v>
      </c>
      <c r="E82" s="9">
        <f>[1]战斗模型!C592*10</f>
        <v>50</v>
      </c>
      <c r="F82" s="13" t="str">
        <f>"系统类型-道具,24,"&amp;[1]战斗模型!I592</f>
        <v>系统类型-道具,24,80</v>
      </c>
      <c r="G82" s="9">
        <f>[1]经济模型!C$390</f>
        <v>8</v>
      </c>
    </row>
    <row r="83" s="15" customFormat="1" spans="1:7">
      <c r="A83" s="9">
        <v>96</v>
      </c>
      <c r="B83" s="9" t="s">
        <v>104</v>
      </c>
      <c r="C83" s="9">
        <v>21</v>
      </c>
      <c r="D83" s="9">
        <v>1000</v>
      </c>
      <c r="E83" s="9">
        <f>[1]战斗模型!C593*10</f>
        <v>50</v>
      </c>
      <c r="F83" s="13" t="str">
        <f>"系统类型-道具,24,"&amp;[1]战斗模型!I593</f>
        <v>系统类型-道具,24,80</v>
      </c>
      <c r="G83" s="9">
        <f>[1]经济模型!C$390</f>
        <v>8</v>
      </c>
    </row>
    <row r="84" s="15" customFormat="1" spans="1:7">
      <c r="A84" s="9">
        <v>97</v>
      </c>
      <c r="B84" s="9" t="s">
        <v>104</v>
      </c>
      <c r="C84" s="9">
        <v>22</v>
      </c>
      <c r="D84" s="9">
        <v>1000</v>
      </c>
      <c r="E84" s="9">
        <f>[1]战斗模型!C594*10</f>
        <v>50</v>
      </c>
      <c r="F84" s="13" t="str">
        <f>"系统类型-道具,24,"&amp;[1]战斗模型!I594</f>
        <v>系统类型-道具,24,80</v>
      </c>
      <c r="G84" s="9">
        <f>[1]经济模型!C$390</f>
        <v>8</v>
      </c>
    </row>
    <row r="85" s="15" customFormat="1" spans="1:7">
      <c r="A85" s="9">
        <v>98</v>
      </c>
      <c r="B85" s="9" t="s">
        <v>104</v>
      </c>
      <c r="C85" s="9">
        <v>23</v>
      </c>
      <c r="D85" s="9">
        <v>1000</v>
      </c>
      <c r="E85" s="9">
        <f>[1]战斗模型!C595*10</f>
        <v>50</v>
      </c>
      <c r="F85" s="13" t="str">
        <f>"系统类型-道具,24,"&amp;[1]战斗模型!I595</f>
        <v>系统类型-道具,24,80</v>
      </c>
      <c r="G85" s="9">
        <f>[1]经济模型!C$390</f>
        <v>8</v>
      </c>
    </row>
    <row r="86" s="15" customFormat="1" spans="1:7">
      <c r="A86" s="9">
        <v>99</v>
      </c>
      <c r="B86" s="9" t="s">
        <v>104</v>
      </c>
      <c r="C86" s="9">
        <v>24</v>
      </c>
      <c r="D86" s="9">
        <v>1000</v>
      </c>
      <c r="E86" s="9">
        <f>[1]战斗模型!C596*10</f>
        <v>60</v>
      </c>
      <c r="F86" s="13" t="str">
        <f>"系统类型-道具,24,"&amp;[1]战斗模型!I596</f>
        <v>系统类型-道具,24,96</v>
      </c>
      <c r="G86" s="9">
        <f>[1]经济模型!C$390</f>
        <v>8</v>
      </c>
    </row>
    <row r="87" s="15" customFormat="1" spans="1:7">
      <c r="A87" s="9">
        <v>100</v>
      </c>
      <c r="B87" s="9" t="s">
        <v>104</v>
      </c>
      <c r="C87" s="9">
        <v>25</v>
      </c>
      <c r="D87" s="9">
        <v>1000</v>
      </c>
      <c r="E87" s="9">
        <f>[1]战斗模型!C597*10</f>
        <v>60</v>
      </c>
      <c r="F87" s="13" t="str">
        <f>"系统类型-道具,24,"&amp;[1]战斗模型!I597</f>
        <v>系统类型-道具,24,96</v>
      </c>
      <c r="G87" s="9">
        <f>[1]经济模型!C$390</f>
        <v>8</v>
      </c>
    </row>
    <row r="88" s="15" customFormat="1" spans="1:7">
      <c r="A88" s="9">
        <v>101</v>
      </c>
      <c r="B88" s="9" t="s">
        <v>104</v>
      </c>
      <c r="C88" s="9">
        <v>26</v>
      </c>
      <c r="D88" s="9">
        <v>1000</v>
      </c>
      <c r="E88" s="9">
        <f>[1]战斗模型!C598*10</f>
        <v>60</v>
      </c>
      <c r="F88" s="13" t="str">
        <f>"系统类型-道具,24,"&amp;[1]战斗模型!I598</f>
        <v>系统类型-道具,24,96</v>
      </c>
      <c r="G88" s="9">
        <f>[1]经济模型!C$390</f>
        <v>8</v>
      </c>
    </row>
    <row r="89" s="15" customFormat="1" spans="1:7">
      <c r="A89" s="9">
        <v>102</v>
      </c>
      <c r="B89" s="9" t="s">
        <v>104</v>
      </c>
      <c r="C89" s="9">
        <v>27</v>
      </c>
      <c r="D89" s="9">
        <v>1000</v>
      </c>
      <c r="E89" s="9">
        <f>[1]战斗模型!C599*10</f>
        <v>60</v>
      </c>
      <c r="F89" s="13" t="str">
        <f>"系统类型-道具,24,"&amp;[1]战斗模型!I599</f>
        <v>系统类型-道具,24,96</v>
      </c>
      <c r="G89" s="9">
        <f>[1]经济模型!C$390</f>
        <v>8</v>
      </c>
    </row>
    <row r="90" s="15" customFormat="1" spans="1:7">
      <c r="A90" s="9">
        <v>103</v>
      </c>
      <c r="B90" s="9" t="s">
        <v>104</v>
      </c>
      <c r="C90" s="9">
        <v>28</v>
      </c>
      <c r="D90" s="9">
        <v>1000</v>
      </c>
      <c r="E90" s="9">
        <f>[1]战斗模型!C600*10</f>
        <v>60</v>
      </c>
      <c r="F90" s="13" t="str">
        <f>"系统类型-道具,24,"&amp;[1]战斗模型!I600</f>
        <v>系统类型-道具,24,96</v>
      </c>
      <c r="G90" s="9">
        <f>[1]经济模型!C$390</f>
        <v>8</v>
      </c>
    </row>
    <row r="91" s="15" customFormat="1" spans="1:7">
      <c r="A91" s="9">
        <v>104</v>
      </c>
      <c r="B91" s="9" t="s">
        <v>104</v>
      </c>
      <c r="C91" s="9">
        <v>29</v>
      </c>
      <c r="D91" s="9">
        <v>1000</v>
      </c>
      <c r="E91" s="9">
        <f>[1]战斗模型!C601*10</f>
        <v>70</v>
      </c>
      <c r="F91" s="13" t="str">
        <f>"系统类型-道具,24,"&amp;[1]战斗模型!I601</f>
        <v>系统类型-道具,24,112</v>
      </c>
      <c r="G91" s="9">
        <f>[1]经济模型!C$390</f>
        <v>8</v>
      </c>
    </row>
    <row r="92" s="15" customFormat="1" spans="1:7">
      <c r="A92" s="9">
        <v>105</v>
      </c>
      <c r="B92" s="9" t="s">
        <v>104</v>
      </c>
      <c r="C92" s="9">
        <v>30</v>
      </c>
      <c r="D92" s="9">
        <v>1000</v>
      </c>
      <c r="E92" s="9"/>
      <c r="F92" s="13"/>
      <c r="G92" s="9">
        <f>[1]经济模型!C$390</f>
        <v>8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2"/>
  <sheetViews>
    <sheetView workbookViewId="0">
      <selection activeCell="D21" sqref="D21"/>
    </sheetView>
  </sheetViews>
  <sheetFormatPr defaultColWidth="9" defaultRowHeight="13.5" outlineLevelCol="4"/>
  <cols>
    <col min="1" max="1" width="5.375" style="13" customWidth="1"/>
    <col min="2" max="2" width="11.5" style="13" customWidth="1"/>
    <col min="3" max="3" width="8.375" style="13" customWidth="1"/>
    <col min="4" max="4" width="11.5" style="13" customWidth="1"/>
    <col min="5" max="5" width="20.75" style="13" customWidth="1"/>
    <col min="6" max="6" width="8.875" style="13" customWidth="1"/>
    <col min="7" max="7" width="9" style="13"/>
    <col min="8" max="8" width="12.625" style="13"/>
    <col min="9" max="16384" width="9" style="13"/>
  </cols>
  <sheetData>
    <row r="1" s="13" customFormat="1" spans="1:5">
      <c r="A1" s="13" t="s">
        <v>0</v>
      </c>
      <c r="B1" s="13" t="s">
        <v>62</v>
      </c>
      <c r="C1" s="13" t="s">
        <v>270</v>
      </c>
      <c r="D1" s="13" t="s">
        <v>271</v>
      </c>
      <c r="E1" s="13" t="s">
        <v>272</v>
      </c>
    </row>
    <row r="2" s="13" customFormat="1" spans="1:5">
      <c r="A2" s="13" t="s">
        <v>273</v>
      </c>
      <c r="B2" s="13" t="s">
        <v>73</v>
      </c>
      <c r="C2" s="13" t="s">
        <v>274</v>
      </c>
      <c r="D2" s="13" t="s">
        <v>275</v>
      </c>
      <c r="E2" s="13" t="s">
        <v>276</v>
      </c>
    </row>
    <row r="3" s="13" customFormat="1" spans="1:5">
      <c r="A3" s="13">
        <v>1</v>
      </c>
      <c r="B3" s="13" t="s">
        <v>110</v>
      </c>
      <c r="C3" s="13">
        <v>1</v>
      </c>
      <c r="D3" s="13">
        <v>1</v>
      </c>
      <c r="E3" s="14" t="str">
        <f>"系统类型-道具,19,"&amp;[1]战斗模型!$AC434</f>
        <v>系统类型-道具,19,10</v>
      </c>
    </row>
    <row r="4" spans="1:5">
      <c r="A4" s="13">
        <v>2</v>
      </c>
      <c r="B4" s="13" t="s">
        <v>110</v>
      </c>
      <c r="C4" s="13">
        <v>2</v>
      </c>
      <c r="D4" s="13">
        <v>1</v>
      </c>
      <c r="E4" s="14" t="str">
        <f>"系统类型-道具,19,"&amp;[1]战斗模型!$AC435</f>
        <v>系统类型-道具,19,13</v>
      </c>
    </row>
    <row r="5" spans="1:5">
      <c r="A5" s="13">
        <v>3</v>
      </c>
      <c r="B5" s="13" t="s">
        <v>110</v>
      </c>
      <c r="C5" s="13">
        <v>3</v>
      </c>
      <c r="D5" s="13">
        <v>1</v>
      </c>
      <c r="E5" s="14" t="str">
        <f>"系统类型-道具,19,"&amp;[1]战斗模型!$AC436</f>
        <v>系统类型-道具,19,15</v>
      </c>
    </row>
    <row r="6" spans="1:5">
      <c r="A6" s="13">
        <v>4</v>
      </c>
      <c r="B6" s="13" t="s">
        <v>110</v>
      </c>
      <c r="C6" s="13">
        <v>4</v>
      </c>
      <c r="D6" s="13">
        <v>1</v>
      </c>
      <c r="E6" s="14" t="str">
        <f>"系统类型-道具,19,"&amp;[1]战斗模型!$AC437</f>
        <v>系统类型-道具,19,16</v>
      </c>
    </row>
    <row r="7" spans="1:5">
      <c r="A7" s="13">
        <v>5</v>
      </c>
      <c r="B7" s="13" t="s">
        <v>110</v>
      </c>
      <c r="C7" s="13">
        <v>5</v>
      </c>
      <c r="D7" s="13">
        <v>1</v>
      </c>
      <c r="E7" s="14" t="str">
        <f>"系统类型-道具,19,"&amp;[1]战斗模型!$AC438</f>
        <v>系统类型-道具,19,16</v>
      </c>
    </row>
    <row r="8" spans="1:5">
      <c r="A8" s="13">
        <v>6</v>
      </c>
      <c r="B8" s="13" t="s">
        <v>110</v>
      </c>
      <c r="C8" s="13">
        <v>6</v>
      </c>
      <c r="D8" s="13">
        <v>1</v>
      </c>
      <c r="E8" s="14" t="str">
        <f>"系统类型-道具,19,"&amp;[1]战斗模型!$AC439</f>
        <v>系统类型-道具,19,17</v>
      </c>
    </row>
    <row r="9" spans="1:5">
      <c r="A9" s="13">
        <v>7</v>
      </c>
      <c r="B9" s="13" t="s">
        <v>110</v>
      </c>
      <c r="C9" s="13">
        <v>7</v>
      </c>
      <c r="D9" s="13">
        <v>2</v>
      </c>
      <c r="E9" s="14" t="str">
        <f>"系统类型-道具,19,"&amp;[1]战斗模型!$AC440</f>
        <v>系统类型-道具,19,18</v>
      </c>
    </row>
    <row r="10" spans="1:5">
      <c r="A10" s="13">
        <v>8</v>
      </c>
      <c r="B10" s="13" t="s">
        <v>110</v>
      </c>
      <c r="C10" s="13">
        <v>8</v>
      </c>
      <c r="D10" s="13">
        <v>2</v>
      </c>
      <c r="E10" s="14" t="str">
        <f>"系统类型-道具,19,"&amp;[1]战斗模型!$AC441</f>
        <v>系统类型-道具,19,19</v>
      </c>
    </row>
    <row r="11" spans="1:5">
      <c r="A11" s="13">
        <v>9</v>
      </c>
      <c r="B11" s="13" t="s">
        <v>110</v>
      </c>
      <c r="C11" s="13">
        <v>9</v>
      </c>
      <c r="D11" s="13">
        <v>2</v>
      </c>
      <c r="E11" s="14" t="str">
        <f>"系统类型-道具,19,"&amp;[1]战斗模型!$AC442</f>
        <v>系统类型-道具,19,19</v>
      </c>
    </row>
    <row r="12" spans="1:5">
      <c r="A12" s="13">
        <v>10</v>
      </c>
      <c r="B12" s="13" t="s">
        <v>110</v>
      </c>
      <c r="C12" s="13">
        <v>10</v>
      </c>
      <c r="D12" s="13">
        <v>2</v>
      </c>
      <c r="E12" s="14" t="str">
        <f>"系统类型-道具,19,"&amp;[1]战斗模型!$AC443</f>
        <v>系统类型-道具,19,19</v>
      </c>
    </row>
    <row r="13" spans="1:5">
      <c r="A13" s="13">
        <v>11</v>
      </c>
      <c r="B13" s="13" t="s">
        <v>110</v>
      </c>
      <c r="C13" s="13">
        <v>11</v>
      </c>
      <c r="D13" s="13">
        <v>2</v>
      </c>
      <c r="E13" s="14" t="str">
        <f>"系统类型-道具,19,"&amp;[1]战斗模型!$AC444</f>
        <v>系统类型-道具,19,20</v>
      </c>
    </row>
    <row r="14" spans="1:5">
      <c r="A14" s="13">
        <v>12</v>
      </c>
      <c r="B14" s="13" t="s">
        <v>110</v>
      </c>
      <c r="C14" s="13">
        <v>12</v>
      </c>
      <c r="D14" s="13">
        <v>2</v>
      </c>
      <c r="E14" s="14" t="str">
        <f>"系统类型-道具,19,"&amp;[1]战斗模型!$AC445</f>
        <v>系统类型-道具,19,20</v>
      </c>
    </row>
    <row r="15" spans="1:5">
      <c r="A15" s="13">
        <v>13</v>
      </c>
      <c r="B15" s="13" t="s">
        <v>110</v>
      </c>
      <c r="C15" s="13">
        <v>13</v>
      </c>
      <c r="D15" s="13">
        <v>3</v>
      </c>
      <c r="E15" s="14" t="str">
        <f>"系统类型-道具,19,"&amp;[1]战斗模型!$AC446</f>
        <v>系统类型-道具,19,21</v>
      </c>
    </row>
    <row r="16" spans="1:5">
      <c r="A16" s="13">
        <v>14</v>
      </c>
      <c r="B16" s="13" t="s">
        <v>110</v>
      </c>
      <c r="C16" s="13">
        <v>14</v>
      </c>
      <c r="D16" s="13">
        <v>3</v>
      </c>
      <c r="E16" s="14" t="str">
        <f>"系统类型-道具,19,"&amp;[1]战斗模型!$AC447</f>
        <v>系统类型-道具,19,21</v>
      </c>
    </row>
    <row r="17" spans="1:5">
      <c r="A17" s="13">
        <v>15</v>
      </c>
      <c r="B17" s="13" t="s">
        <v>110</v>
      </c>
      <c r="C17" s="13">
        <v>15</v>
      </c>
      <c r="D17" s="13">
        <v>3</v>
      </c>
      <c r="E17" s="14" t="str">
        <f>"系统类型-道具,19,"&amp;[1]战斗模型!$AC448</f>
        <v>系统类型-道具,19,21</v>
      </c>
    </row>
    <row r="18" spans="1:5">
      <c r="A18" s="13">
        <v>16</v>
      </c>
      <c r="B18" s="13" t="s">
        <v>110</v>
      </c>
      <c r="C18" s="13">
        <v>16</v>
      </c>
      <c r="D18" s="13">
        <v>3</v>
      </c>
      <c r="E18" s="14" t="str">
        <f>"系统类型-道具,19,"&amp;[1]战斗模型!$AC449</f>
        <v>系统类型-道具,19,21</v>
      </c>
    </row>
    <row r="19" spans="1:5">
      <c r="A19" s="13">
        <v>17</v>
      </c>
      <c r="B19" s="13" t="s">
        <v>110</v>
      </c>
      <c r="C19" s="13">
        <v>17</v>
      </c>
      <c r="D19" s="13">
        <v>3</v>
      </c>
      <c r="E19" s="14" t="str">
        <f>"系统类型-道具,19,"&amp;[1]战斗模型!$AC450</f>
        <v>系统类型-道具,19,22</v>
      </c>
    </row>
    <row r="20" spans="1:5">
      <c r="A20" s="13">
        <v>18</v>
      </c>
      <c r="B20" s="13" t="s">
        <v>110</v>
      </c>
      <c r="C20" s="13">
        <v>18</v>
      </c>
      <c r="D20" s="13">
        <v>3</v>
      </c>
      <c r="E20" s="14" t="str">
        <f>"系统类型-道具,19,"&amp;[1]战斗模型!$AC451</f>
        <v>系统类型-道具,19,22</v>
      </c>
    </row>
    <row r="21" spans="1:5">
      <c r="A21" s="13">
        <v>19</v>
      </c>
      <c r="B21" s="13" t="s">
        <v>110</v>
      </c>
      <c r="C21" s="13">
        <v>19</v>
      </c>
      <c r="D21" s="13">
        <v>4</v>
      </c>
      <c r="E21" s="14" t="str">
        <f>"系统类型-道具,19,"&amp;[1]战斗模型!$AC452</f>
        <v>系统类型-道具,19,22</v>
      </c>
    </row>
    <row r="22" spans="1:5">
      <c r="A22" s="13">
        <v>20</v>
      </c>
      <c r="B22" s="13" t="s">
        <v>110</v>
      </c>
      <c r="C22" s="13">
        <v>20</v>
      </c>
      <c r="D22" s="13">
        <v>4</v>
      </c>
      <c r="E22" s="14" t="str">
        <f>"系统类型-道具,19,"&amp;[1]战斗模型!$AC453</f>
        <v>系统类型-道具,19,23</v>
      </c>
    </row>
    <row r="23" spans="1:5">
      <c r="A23" s="13">
        <v>21</v>
      </c>
      <c r="B23" s="13" t="s">
        <v>110</v>
      </c>
      <c r="C23" s="13">
        <v>21</v>
      </c>
      <c r="D23" s="13">
        <v>4</v>
      </c>
      <c r="E23" s="14" t="str">
        <f>"系统类型-道具,19,"&amp;[1]战斗模型!$AC454</f>
        <v>系统类型-道具,19,23</v>
      </c>
    </row>
    <row r="24" spans="1:5">
      <c r="A24" s="13">
        <v>22</v>
      </c>
      <c r="B24" s="13" t="s">
        <v>110</v>
      </c>
      <c r="C24" s="13">
        <v>22</v>
      </c>
      <c r="D24" s="13">
        <v>4</v>
      </c>
      <c r="E24" s="14" t="str">
        <f>"系统类型-道具,19,"&amp;[1]战斗模型!$AC455</f>
        <v>系统类型-道具,19,23</v>
      </c>
    </row>
    <row r="25" spans="1:5">
      <c r="A25" s="13">
        <v>23</v>
      </c>
      <c r="B25" s="13" t="s">
        <v>110</v>
      </c>
      <c r="C25" s="13">
        <v>23</v>
      </c>
      <c r="D25" s="13">
        <v>4</v>
      </c>
      <c r="E25" s="14" t="str">
        <f>"系统类型-道具,19,"&amp;[1]战斗模型!$AC456</f>
        <v>系统类型-道具,19,23</v>
      </c>
    </row>
    <row r="26" spans="1:5">
      <c r="A26" s="13">
        <v>24</v>
      </c>
      <c r="B26" s="13" t="s">
        <v>110</v>
      </c>
      <c r="C26" s="13">
        <v>24</v>
      </c>
      <c r="D26" s="13">
        <v>4</v>
      </c>
      <c r="E26" s="14" t="str">
        <f>"系统类型-道具,19,"&amp;[1]战斗模型!$AC457</f>
        <v>系统类型-道具,19,23</v>
      </c>
    </row>
    <row r="27" spans="1:5">
      <c r="A27" s="13">
        <v>25</v>
      </c>
      <c r="B27" s="13" t="s">
        <v>110</v>
      </c>
      <c r="C27" s="13">
        <v>25</v>
      </c>
      <c r="D27" s="13">
        <v>5</v>
      </c>
      <c r="E27" s="14" t="str">
        <f>"系统类型-道具,19,"&amp;[1]战斗模型!$AC458</f>
        <v>系统类型-道具,19,24</v>
      </c>
    </row>
    <row r="28" spans="1:5">
      <c r="A28" s="13">
        <v>26</v>
      </c>
      <c r="B28" s="13" t="s">
        <v>110</v>
      </c>
      <c r="C28" s="13">
        <v>26</v>
      </c>
      <c r="D28" s="13">
        <v>5</v>
      </c>
      <c r="E28" s="14" t="str">
        <f>"系统类型-道具,19,"&amp;[1]战斗模型!$AC459</f>
        <v>系统类型-道具,19,24</v>
      </c>
    </row>
    <row r="29" spans="1:5">
      <c r="A29" s="13">
        <v>27</v>
      </c>
      <c r="B29" s="13" t="s">
        <v>110</v>
      </c>
      <c r="C29" s="13">
        <v>27</v>
      </c>
      <c r="D29" s="13">
        <v>5</v>
      </c>
      <c r="E29" s="14" t="str">
        <f>"系统类型-道具,19,"&amp;[1]战斗模型!$AC460</f>
        <v>系统类型-道具,19,24</v>
      </c>
    </row>
    <row r="30" spans="1:5">
      <c r="A30" s="13">
        <v>28</v>
      </c>
      <c r="B30" s="13" t="s">
        <v>110</v>
      </c>
      <c r="C30" s="13">
        <v>28</v>
      </c>
      <c r="D30" s="13">
        <v>5</v>
      </c>
      <c r="E30" s="14" t="str">
        <f>"系统类型-道具,19,"&amp;[1]战斗模型!$AC461</f>
        <v>系统类型-道具,19,24</v>
      </c>
    </row>
    <row r="31" spans="1:5">
      <c r="A31" s="13">
        <v>29</v>
      </c>
      <c r="B31" s="13" t="s">
        <v>110</v>
      </c>
      <c r="C31" s="13">
        <v>29</v>
      </c>
      <c r="D31" s="13">
        <v>5</v>
      </c>
      <c r="E31" s="14" t="str">
        <f>"系统类型-道具,19,"&amp;[1]战斗模型!$AC462</f>
        <v>系统类型-道具,19,25</v>
      </c>
    </row>
    <row r="32" spans="1:5">
      <c r="A32" s="13">
        <v>30</v>
      </c>
      <c r="B32" s="13" t="s">
        <v>110</v>
      </c>
      <c r="C32" s="13">
        <v>30</v>
      </c>
      <c r="D32" s="13">
        <v>5</v>
      </c>
      <c r="E32" s="14" t="str">
        <f>"系统类型-道具,19,"&amp;[1]战斗模型!$AC463</f>
        <v>系统类型-道具,19,25</v>
      </c>
    </row>
    <row r="33" spans="1:5">
      <c r="A33" s="13">
        <v>31</v>
      </c>
      <c r="B33" s="13" t="s">
        <v>110</v>
      </c>
      <c r="C33" s="13">
        <v>31</v>
      </c>
      <c r="D33" s="13">
        <v>6</v>
      </c>
      <c r="E33" s="14" t="str">
        <f>"系统类型-道具,19,"&amp;[1]战斗模型!$AC464</f>
        <v>系统类型-道具,19,25</v>
      </c>
    </row>
    <row r="34" spans="1:5">
      <c r="A34" s="13">
        <v>32</v>
      </c>
      <c r="B34" s="13" t="s">
        <v>110</v>
      </c>
      <c r="C34" s="13">
        <v>32</v>
      </c>
      <c r="D34" s="13">
        <v>6</v>
      </c>
      <c r="E34" s="14" t="str">
        <f>"系统类型-道具,19,"&amp;[1]战斗模型!$AC465</f>
        <v>系统类型-道具,19,25</v>
      </c>
    </row>
    <row r="35" spans="1:5">
      <c r="A35" s="13">
        <v>33</v>
      </c>
      <c r="B35" s="13" t="s">
        <v>110</v>
      </c>
      <c r="C35" s="13">
        <v>33</v>
      </c>
      <c r="D35" s="13">
        <v>6</v>
      </c>
      <c r="E35" s="14" t="str">
        <f>"系统类型-道具,19,"&amp;[1]战斗模型!$AC466</f>
        <v>系统类型-道具,19,25</v>
      </c>
    </row>
    <row r="36" spans="1:5">
      <c r="A36" s="13">
        <v>34</v>
      </c>
      <c r="B36" s="13" t="s">
        <v>110</v>
      </c>
      <c r="C36" s="13">
        <v>34</v>
      </c>
      <c r="D36" s="13">
        <v>6</v>
      </c>
      <c r="E36" s="14" t="str">
        <f>"系统类型-道具,19,"&amp;[1]战斗模型!$AC467</f>
        <v>系统类型-道具,19,25</v>
      </c>
    </row>
    <row r="37" spans="1:5">
      <c r="A37" s="13">
        <v>35</v>
      </c>
      <c r="B37" s="13" t="s">
        <v>110</v>
      </c>
      <c r="C37" s="13">
        <v>35</v>
      </c>
      <c r="D37" s="13">
        <v>6</v>
      </c>
      <c r="E37" s="14" t="str">
        <f>"系统类型-道具,19,"&amp;[1]战斗模型!$AC468</f>
        <v>系统类型-道具,19,25</v>
      </c>
    </row>
    <row r="38" spans="1:5">
      <c r="A38" s="13">
        <v>36</v>
      </c>
      <c r="B38" s="13" t="s">
        <v>110</v>
      </c>
      <c r="C38" s="13">
        <v>36</v>
      </c>
      <c r="D38" s="13">
        <v>6</v>
      </c>
      <c r="E38" s="14" t="str">
        <f>"系统类型-道具,19,"&amp;[1]战斗模型!$AC469</f>
        <v>系统类型-道具,19,26</v>
      </c>
    </row>
    <row r="39" spans="1:5">
      <c r="A39" s="13">
        <v>37</v>
      </c>
      <c r="B39" s="13" t="s">
        <v>110</v>
      </c>
      <c r="C39" s="13">
        <v>37</v>
      </c>
      <c r="D39" s="13">
        <v>6</v>
      </c>
      <c r="E39" s="14" t="str">
        <f>"系统类型-道具,19,"&amp;[1]战斗模型!$AC470</f>
        <v>系统类型-道具,19,26</v>
      </c>
    </row>
    <row r="40" spans="1:5">
      <c r="A40" s="13">
        <v>38</v>
      </c>
      <c r="B40" s="13" t="s">
        <v>110</v>
      </c>
      <c r="C40" s="13">
        <v>38</v>
      </c>
      <c r="D40" s="13">
        <v>7</v>
      </c>
      <c r="E40" s="14" t="str">
        <f>"系统类型-道具,19,"&amp;[1]战斗模型!$AC471</f>
        <v>系统类型-道具,19,26</v>
      </c>
    </row>
    <row r="41" spans="1:5">
      <c r="A41" s="13">
        <v>39</v>
      </c>
      <c r="B41" s="13" t="s">
        <v>110</v>
      </c>
      <c r="C41" s="13">
        <v>39</v>
      </c>
      <c r="D41" s="13">
        <v>7</v>
      </c>
      <c r="E41" s="14" t="str">
        <f>"系统类型-道具,19,"&amp;[1]战斗模型!$AC472</f>
        <v>系统类型-道具,19,26</v>
      </c>
    </row>
    <row r="42" spans="1:5">
      <c r="A42" s="13">
        <v>40</v>
      </c>
      <c r="B42" s="13" t="s">
        <v>110</v>
      </c>
      <c r="C42" s="13">
        <v>40</v>
      </c>
      <c r="D42" s="13">
        <v>7</v>
      </c>
      <c r="E42" s="14" t="str">
        <f>"系统类型-道具,19,"&amp;[1]战斗模型!$AC473</f>
        <v>系统类型-道具,19,26</v>
      </c>
    </row>
    <row r="43" spans="1:5">
      <c r="A43" s="13">
        <v>41</v>
      </c>
      <c r="B43" s="13" t="s">
        <v>110</v>
      </c>
      <c r="C43" s="13">
        <v>41</v>
      </c>
      <c r="D43" s="13">
        <v>7</v>
      </c>
      <c r="E43" s="14" t="str">
        <f>"系统类型-道具,19,"&amp;[1]战斗模型!$AC474</f>
        <v>系统类型-道具,19,26</v>
      </c>
    </row>
    <row r="44" spans="1:5">
      <c r="A44" s="13">
        <v>42</v>
      </c>
      <c r="B44" s="13" t="s">
        <v>110</v>
      </c>
      <c r="C44" s="13">
        <v>42</v>
      </c>
      <c r="D44" s="13">
        <v>7</v>
      </c>
      <c r="E44" s="14" t="str">
        <f>"系统类型-道具,19,"&amp;[1]战斗模型!$AC475</f>
        <v>系统类型-道具,19,26</v>
      </c>
    </row>
    <row r="45" spans="1:5">
      <c r="A45" s="13">
        <v>43</v>
      </c>
      <c r="B45" s="13" t="s">
        <v>110</v>
      </c>
      <c r="C45" s="13">
        <v>43</v>
      </c>
      <c r="D45" s="13">
        <v>7</v>
      </c>
      <c r="E45" s="14" t="str">
        <f>"系统类型-道具,19,"&amp;[1]战斗模型!$AC476</f>
        <v>系统类型-道具,19,27</v>
      </c>
    </row>
    <row r="46" spans="1:5">
      <c r="A46" s="13">
        <v>44</v>
      </c>
      <c r="B46" s="13" t="s">
        <v>110</v>
      </c>
      <c r="C46" s="13">
        <v>44</v>
      </c>
      <c r="D46" s="13">
        <v>7</v>
      </c>
      <c r="E46" s="14" t="str">
        <f>"系统类型-道具,19,"&amp;[1]战斗模型!$AC477</f>
        <v>系统类型-道具,19,27</v>
      </c>
    </row>
    <row r="47" spans="1:5">
      <c r="A47" s="13">
        <v>45</v>
      </c>
      <c r="B47" s="13" t="s">
        <v>110</v>
      </c>
      <c r="C47" s="13">
        <v>45</v>
      </c>
      <c r="D47" s="13">
        <v>8</v>
      </c>
      <c r="E47" s="14" t="str">
        <f>"系统类型-道具,19,"&amp;[1]战斗模型!$AC478</f>
        <v>系统类型-道具,19,27</v>
      </c>
    </row>
    <row r="48" spans="1:5">
      <c r="A48" s="13">
        <v>46</v>
      </c>
      <c r="B48" s="13" t="s">
        <v>110</v>
      </c>
      <c r="C48" s="13">
        <v>46</v>
      </c>
      <c r="D48" s="13">
        <v>8</v>
      </c>
      <c r="E48" s="14" t="str">
        <f>"系统类型-道具,19,"&amp;[1]战斗模型!$AC479</f>
        <v>系统类型-道具,19,27</v>
      </c>
    </row>
    <row r="49" spans="1:5">
      <c r="A49" s="13">
        <v>47</v>
      </c>
      <c r="B49" s="13" t="s">
        <v>110</v>
      </c>
      <c r="C49" s="13">
        <v>47</v>
      </c>
      <c r="D49" s="13">
        <v>8</v>
      </c>
      <c r="E49" s="14" t="str">
        <f>"系统类型-道具,19,"&amp;[1]战斗模型!$AC480</f>
        <v>系统类型-道具,19,27</v>
      </c>
    </row>
    <row r="50" spans="1:5">
      <c r="A50" s="13">
        <v>48</v>
      </c>
      <c r="B50" s="13" t="s">
        <v>110</v>
      </c>
      <c r="C50" s="13">
        <v>48</v>
      </c>
      <c r="D50" s="13">
        <v>8</v>
      </c>
      <c r="E50" s="14" t="str">
        <f>"系统类型-道具,19,"&amp;[1]战斗模型!$AC481</f>
        <v>系统类型-道具,19,27</v>
      </c>
    </row>
    <row r="51" spans="1:5">
      <c r="A51" s="13">
        <v>49</v>
      </c>
      <c r="B51" s="13" t="s">
        <v>110</v>
      </c>
      <c r="C51" s="13">
        <v>49</v>
      </c>
      <c r="D51" s="13">
        <v>8</v>
      </c>
      <c r="E51" s="14" t="str">
        <f>"系统类型-道具,19,"&amp;[1]战斗模型!$AC482</f>
        <v>系统类型-道具,19,27</v>
      </c>
    </row>
    <row r="52" spans="1:5">
      <c r="A52" s="13">
        <v>50</v>
      </c>
      <c r="B52" s="13" t="s">
        <v>110</v>
      </c>
      <c r="C52" s="13">
        <v>50</v>
      </c>
      <c r="D52" s="13">
        <v>8</v>
      </c>
      <c r="E52" s="14" t="str">
        <f>"系统类型-道具,19,"&amp;[1]战斗模型!$AC483</f>
        <v>系统类型-道具,19,27</v>
      </c>
    </row>
    <row r="53" spans="1:5">
      <c r="A53" s="13">
        <v>51</v>
      </c>
      <c r="B53" s="13" t="s">
        <v>110</v>
      </c>
      <c r="C53" s="13">
        <v>51</v>
      </c>
      <c r="D53" s="13">
        <v>8</v>
      </c>
      <c r="E53" s="14" t="str">
        <f>"系统类型-道具,19,"&amp;[1]战斗模型!$AC484</f>
        <v>系统类型-道具,19,28</v>
      </c>
    </row>
    <row r="54" spans="1:5">
      <c r="A54" s="13">
        <v>52</v>
      </c>
      <c r="B54" s="13" t="s">
        <v>110</v>
      </c>
      <c r="C54" s="13">
        <v>52</v>
      </c>
      <c r="D54" s="13">
        <v>9</v>
      </c>
      <c r="E54" s="14" t="str">
        <f>"系统类型-道具,19,"&amp;[1]战斗模型!$AC485</f>
        <v>系统类型-道具,19,28</v>
      </c>
    </row>
    <row r="55" spans="1:5">
      <c r="A55" s="13">
        <v>53</v>
      </c>
      <c r="B55" s="13" t="s">
        <v>110</v>
      </c>
      <c r="C55" s="13">
        <v>53</v>
      </c>
      <c r="D55" s="13">
        <v>9</v>
      </c>
      <c r="E55" s="14" t="str">
        <f>"系统类型-道具,19,"&amp;[1]战斗模型!$AC486</f>
        <v>系统类型-道具,19,28</v>
      </c>
    </row>
    <row r="56" spans="1:5">
      <c r="A56" s="13">
        <v>54</v>
      </c>
      <c r="B56" s="13" t="s">
        <v>110</v>
      </c>
      <c r="C56" s="13">
        <v>54</v>
      </c>
      <c r="D56" s="13">
        <v>9</v>
      </c>
      <c r="E56" s="14" t="str">
        <f>"系统类型-道具,19,"&amp;[1]战斗模型!$AC487</f>
        <v>系统类型-道具,19,28</v>
      </c>
    </row>
    <row r="57" spans="1:5">
      <c r="A57" s="13">
        <v>55</v>
      </c>
      <c r="B57" s="13" t="s">
        <v>110</v>
      </c>
      <c r="C57" s="13">
        <v>55</v>
      </c>
      <c r="D57" s="13">
        <v>9</v>
      </c>
      <c r="E57" s="14" t="str">
        <f>"系统类型-道具,19,"&amp;[1]战斗模型!$AC488</f>
        <v>系统类型-道具,19,28</v>
      </c>
    </row>
    <row r="58" spans="1:5">
      <c r="A58" s="13">
        <v>56</v>
      </c>
      <c r="B58" s="13" t="s">
        <v>110</v>
      </c>
      <c r="C58" s="13">
        <v>56</v>
      </c>
      <c r="D58" s="13">
        <v>9</v>
      </c>
      <c r="E58" s="14" t="str">
        <f>"系统类型-道具,19,"&amp;[1]战斗模型!$AC489</f>
        <v>系统类型-道具,19,28</v>
      </c>
    </row>
    <row r="59" spans="1:5">
      <c r="A59" s="13">
        <v>57</v>
      </c>
      <c r="B59" s="13" t="s">
        <v>110</v>
      </c>
      <c r="C59" s="13">
        <v>57</v>
      </c>
      <c r="D59" s="13">
        <v>9</v>
      </c>
      <c r="E59" s="14" t="str">
        <f>"系统类型-道具,19,"&amp;[1]战斗模型!$AC490</f>
        <v>系统类型-道具,19,28</v>
      </c>
    </row>
    <row r="60" spans="1:5">
      <c r="A60" s="13">
        <v>58</v>
      </c>
      <c r="B60" s="13" t="s">
        <v>110</v>
      </c>
      <c r="C60" s="13">
        <v>58</v>
      </c>
      <c r="D60" s="13">
        <v>9</v>
      </c>
      <c r="E60" s="14" t="str">
        <f>"系统类型-道具,19,"&amp;[1]战斗模型!$AC491</f>
        <v>系统类型-道具,19,28</v>
      </c>
    </row>
    <row r="61" spans="1:5">
      <c r="A61" s="13">
        <v>59</v>
      </c>
      <c r="B61" s="13" t="s">
        <v>110</v>
      </c>
      <c r="C61" s="13">
        <v>59</v>
      </c>
      <c r="D61" s="13">
        <v>10</v>
      </c>
      <c r="E61" s="14" t="str">
        <f>"系统类型-道具,19,"&amp;[1]战斗模型!$AC492</f>
        <v>系统类型-道具,19,28</v>
      </c>
    </row>
    <row r="62" spans="1:5">
      <c r="A62" s="13">
        <v>60</v>
      </c>
      <c r="B62" s="13" t="s">
        <v>110</v>
      </c>
      <c r="C62" s="13">
        <v>60</v>
      </c>
      <c r="D62" s="13">
        <v>10</v>
      </c>
      <c r="E62" s="14" t="str">
        <f>"系统类型-道具,19,"&amp;[1]战斗模型!$AC493</f>
        <v>系统类型-道具,19,29</v>
      </c>
    </row>
    <row r="63" spans="1:5">
      <c r="A63" s="13">
        <v>61</v>
      </c>
      <c r="B63" s="13" t="s">
        <v>110</v>
      </c>
      <c r="C63" s="13">
        <v>61</v>
      </c>
      <c r="D63" s="13">
        <v>10</v>
      </c>
      <c r="E63" s="14" t="str">
        <f>"系统类型-道具,19,"&amp;[1]战斗模型!$AC494</f>
        <v>系统类型-道具,19,29</v>
      </c>
    </row>
    <row r="64" spans="1:5">
      <c r="A64" s="13">
        <v>62</v>
      </c>
      <c r="B64" s="13" t="s">
        <v>110</v>
      </c>
      <c r="C64" s="13">
        <v>62</v>
      </c>
      <c r="D64" s="13">
        <v>10</v>
      </c>
      <c r="E64" s="14" t="str">
        <f>"系统类型-道具,19,"&amp;[1]战斗模型!$AC495</f>
        <v>系统类型-道具,19,29</v>
      </c>
    </row>
    <row r="65" spans="1:5">
      <c r="A65" s="13">
        <v>63</v>
      </c>
      <c r="B65" s="13" t="s">
        <v>110</v>
      </c>
      <c r="C65" s="13">
        <v>63</v>
      </c>
      <c r="D65" s="13">
        <v>10</v>
      </c>
      <c r="E65" s="14" t="str">
        <f>"系统类型-道具,19,"&amp;[1]战斗模型!$AC496</f>
        <v>系统类型-道具,19,29</v>
      </c>
    </row>
    <row r="66" spans="1:5">
      <c r="A66" s="13">
        <v>64</v>
      </c>
      <c r="B66" s="13" t="s">
        <v>110</v>
      </c>
      <c r="C66" s="13">
        <v>64</v>
      </c>
      <c r="D66" s="13">
        <v>10</v>
      </c>
      <c r="E66" s="14" t="str">
        <f>"系统类型-道具,19,"&amp;[1]战斗模型!$AC497</f>
        <v>系统类型-道具,19,29</v>
      </c>
    </row>
    <row r="67" spans="1:5">
      <c r="A67" s="13">
        <v>65</v>
      </c>
      <c r="B67" s="13" t="s">
        <v>110</v>
      </c>
      <c r="C67" s="13">
        <v>65</v>
      </c>
      <c r="D67" s="13">
        <v>10</v>
      </c>
      <c r="E67" s="14" t="str">
        <f>"系统类型-道具,19,"&amp;[1]战斗模型!$AC498</f>
        <v>系统类型-道具,19,29</v>
      </c>
    </row>
    <row r="68" spans="1:5">
      <c r="A68" s="13">
        <v>66</v>
      </c>
      <c r="B68" s="13" t="s">
        <v>110</v>
      </c>
      <c r="C68" s="13">
        <v>66</v>
      </c>
      <c r="D68" s="13">
        <v>11</v>
      </c>
      <c r="E68" s="14" t="str">
        <f>"系统类型-道具,19,"&amp;[1]战斗模型!$AC499</f>
        <v>系统类型-道具,19,29</v>
      </c>
    </row>
    <row r="69" spans="1:5">
      <c r="A69" s="13">
        <v>67</v>
      </c>
      <c r="B69" s="13" t="s">
        <v>110</v>
      </c>
      <c r="C69" s="13">
        <v>67</v>
      </c>
      <c r="D69" s="13">
        <v>11</v>
      </c>
      <c r="E69" s="14" t="str">
        <f>"系统类型-道具,19,"&amp;[1]战斗模型!$AC500</f>
        <v>系统类型-道具,19,29</v>
      </c>
    </row>
    <row r="70" spans="1:5">
      <c r="A70" s="13">
        <v>68</v>
      </c>
      <c r="B70" s="13" t="s">
        <v>110</v>
      </c>
      <c r="C70" s="13">
        <v>68</v>
      </c>
      <c r="D70" s="13">
        <v>11</v>
      </c>
      <c r="E70" s="14" t="str">
        <f>"系统类型-道具,19,"&amp;[1]战斗模型!$AC501</f>
        <v>系统类型-道具,19,29</v>
      </c>
    </row>
    <row r="71" spans="1:5">
      <c r="A71" s="13">
        <v>69</v>
      </c>
      <c r="B71" s="13" t="s">
        <v>110</v>
      </c>
      <c r="C71" s="13">
        <v>69</v>
      </c>
      <c r="D71" s="13">
        <v>11</v>
      </c>
      <c r="E71" s="14" t="str">
        <f>"系统类型-道具,19,"&amp;[1]战斗模型!$AC502</f>
        <v>系统类型-道具,19,29</v>
      </c>
    </row>
    <row r="72" spans="1:5">
      <c r="A72" s="13">
        <v>70</v>
      </c>
      <c r="B72" s="13" t="s">
        <v>110</v>
      </c>
      <c r="C72" s="13">
        <v>70</v>
      </c>
      <c r="D72" s="13">
        <v>11</v>
      </c>
      <c r="E72" s="14" t="str">
        <f>"系统类型-道具,19,"&amp;[1]战斗模型!$AC503</f>
        <v>系统类型-道具,19,29</v>
      </c>
    </row>
    <row r="73" spans="1:5">
      <c r="A73" s="13">
        <v>71</v>
      </c>
      <c r="B73" s="13" t="s">
        <v>110</v>
      </c>
      <c r="C73" s="13">
        <v>71</v>
      </c>
      <c r="D73" s="13">
        <v>11</v>
      </c>
      <c r="E73" s="14" t="str">
        <f>"系统类型-道具,19,"&amp;[1]战斗模型!$AC504</f>
        <v>系统类型-道具,19,30</v>
      </c>
    </row>
    <row r="74" spans="1:5">
      <c r="A74" s="13">
        <v>72</v>
      </c>
      <c r="B74" s="13" t="s">
        <v>110</v>
      </c>
      <c r="C74" s="13">
        <v>72</v>
      </c>
      <c r="D74" s="13">
        <v>11</v>
      </c>
      <c r="E74" s="14" t="str">
        <f>"系统类型-道具,19,"&amp;[1]战斗模型!$AC505</f>
        <v>系统类型-道具,19,30</v>
      </c>
    </row>
    <row r="75" spans="1:5">
      <c r="A75" s="13">
        <v>73</v>
      </c>
      <c r="B75" s="13" t="s">
        <v>110</v>
      </c>
      <c r="C75" s="13">
        <v>73</v>
      </c>
      <c r="D75" s="13">
        <v>12</v>
      </c>
      <c r="E75" s="14" t="str">
        <f>"系统类型-道具,19,"&amp;[1]战斗模型!$AC506</f>
        <v>系统类型-道具,19,30</v>
      </c>
    </row>
    <row r="76" spans="1:5">
      <c r="A76" s="13">
        <v>74</v>
      </c>
      <c r="B76" s="13" t="s">
        <v>110</v>
      </c>
      <c r="C76" s="13">
        <v>74</v>
      </c>
      <c r="D76" s="13">
        <v>12</v>
      </c>
      <c r="E76" s="14" t="str">
        <f>"系统类型-道具,19,"&amp;[1]战斗模型!$AC507</f>
        <v>系统类型-道具,19,30</v>
      </c>
    </row>
    <row r="77" spans="1:5">
      <c r="A77" s="13">
        <v>75</v>
      </c>
      <c r="B77" s="13" t="s">
        <v>110</v>
      </c>
      <c r="C77" s="13">
        <v>75</v>
      </c>
      <c r="D77" s="13">
        <v>12</v>
      </c>
      <c r="E77" s="14" t="str">
        <f>"系统类型-道具,19,"&amp;[1]战斗模型!$AC508</f>
        <v>系统类型-道具,19,30</v>
      </c>
    </row>
    <row r="78" spans="1:5">
      <c r="A78" s="13">
        <v>76</v>
      </c>
      <c r="B78" s="13" t="s">
        <v>110</v>
      </c>
      <c r="C78" s="13">
        <v>76</v>
      </c>
      <c r="D78" s="13">
        <v>12</v>
      </c>
      <c r="E78" s="14" t="str">
        <f>"系统类型-道具,19,"&amp;[1]战斗模型!$AC509</f>
        <v>系统类型-道具,19,30</v>
      </c>
    </row>
    <row r="79" spans="1:5">
      <c r="A79" s="13">
        <v>77</v>
      </c>
      <c r="B79" s="13" t="s">
        <v>110</v>
      </c>
      <c r="C79" s="13">
        <v>77</v>
      </c>
      <c r="D79" s="13">
        <v>12</v>
      </c>
      <c r="E79" s="14" t="str">
        <f>"系统类型-道具,19,"&amp;[1]战斗模型!$AC510</f>
        <v>系统类型-道具,19,30</v>
      </c>
    </row>
    <row r="80" spans="1:5">
      <c r="A80" s="13">
        <v>78</v>
      </c>
      <c r="B80" s="13" t="s">
        <v>110</v>
      </c>
      <c r="C80" s="13">
        <v>78</v>
      </c>
      <c r="D80" s="13">
        <v>12</v>
      </c>
      <c r="E80" s="14" t="str">
        <f>"系统类型-道具,19,"&amp;[1]战斗模型!$AC511</f>
        <v>系统类型-道具,19,30</v>
      </c>
    </row>
    <row r="81" spans="1:5">
      <c r="A81" s="13">
        <v>79</v>
      </c>
      <c r="B81" s="13" t="s">
        <v>110</v>
      </c>
      <c r="C81" s="13">
        <v>79</v>
      </c>
      <c r="D81" s="13">
        <v>12</v>
      </c>
      <c r="E81" s="14" t="str">
        <f>"系统类型-道具,19,"&amp;[1]战斗模型!$AC512</f>
        <v>系统类型-道具,19,30</v>
      </c>
    </row>
    <row r="82" spans="1:5">
      <c r="A82" s="13">
        <v>80</v>
      </c>
      <c r="B82" s="13" t="s">
        <v>110</v>
      </c>
      <c r="C82" s="13">
        <v>80</v>
      </c>
      <c r="D82" s="13">
        <v>13</v>
      </c>
      <c r="E82" s="14" t="str">
        <f>"系统类型-道具,19,"&amp;[1]战斗模型!$AC513</f>
        <v>系统类型-道具,19,30</v>
      </c>
    </row>
    <row r="83" spans="1:5">
      <c r="A83" s="13">
        <v>81</v>
      </c>
      <c r="B83" s="13" t="s">
        <v>110</v>
      </c>
      <c r="C83" s="13">
        <v>81</v>
      </c>
      <c r="D83" s="13">
        <v>13</v>
      </c>
      <c r="E83" s="14" t="str">
        <f>"系统类型-道具,19,"&amp;[1]战斗模型!$AC514</f>
        <v>系统类型-道具,19,30</v>
      </c>
    </row>
    <row r="84" spans="1:5">
      <c r="A84" s="13">
        <v>82</v>
      </c>
      <c r="B84" s="13" t="s">
        <v>110</v>
      </c>
      <c r="C84" s="13">
        <v>82</v>
      </c>
      <c r="D84" s="13">
        <v>13</v>
      </c>
      <c r="E84" s="14" t="str">
        <f>"系统类型-道具,19,"&amp;[1]战斗模型!$AC515</f>
        <v>系统类型-道具,19,30</v>
      </c>
    </row>
    <row r="85" spans="1:5">
      <c r="A85" s="13">
        <v>83</v>
      </c>
      <c r="B85" s="13" t="s">
        <v>110</v>
      </c>
      <c r="C85" s="13">
        <v>83</v>
      </c>
      <c r="D85" s="13">
        <v>13</v>
      </c>
      <c r="E85" s="14" t="str">
        <f>"系统类型-道具,19,"&amp;[1]战斗模型!$AC516</f>
        <v>系统类型-道具,19,31</v>
      </c>
    </row>
    <row r="86" spans="1:5">
      <c r="A86" s="13">
        <v>84</v>
      </c>
      <c r="B86" s="13" t="s">
        <v>110</v>
      </c>
      <c r="C86" s="13">
        <v>84</v>
      </c>
      <c r="D86" s="13">
        <v>13</v>
      </c>
      <c r="E86" s="14" t="str">
        <f>"系统类型-道具,19,"&amp;[1]战斗模型!$AC517</f>
        <v>系统类型-道具,19,31</v>
      </c>
    </row>
    <row r="87" spans="1:5">
      <c r="A87" s="13">
        <v>85</v>
      </c>
      <c r="B87" s="13" t="s">
        <v>110</v>
      </c>
      <c r="C87" s="13">
        <v>85</v>
      </c>
      <c r="D87" s="13">
        <v>13</v>
      </c>
      <c r="E87" s="14" t="str">
        <f>"系统类型-道具,19,"&amp;[1]战斗模型!$AC518</f>
        <v>系统类型-道具,19,31</v>
      </c>
    </row>
    <row r="88" spans="1:5">
      <c r="A88" s="13">
        <v>86</v>
      </c>
      <c r="B88" s="13" t="s">
        <v>110</v>
      </c>
      <c r="C88" s="13">
        <v>86</v>
      </c>
      <c r="D88" s="13">
        <v>13</v>
      </c>
      <c r="E88" s="14" t="str">
        <f>"系统类型-道具,19,"&amp;[1]战斗模型!$AC519</f>
        <v>系统类型-道具,19,31</v>
      </c>
    </row>
    <row r="89" spans="1:5">
      <c r="A89" s="13">
        <v>87</v>
      </c>
      <c r="B89" s="13" t="s">
        <v>110</v>
      </c>
      <c r="C89" s="13">
        <v>87</v>
      </c>
      <c r="D89" s="13">
        <v>14</v>
      </c>
      <c r="E89" s="14" t="str">
        <f>"系统类型-道具,19,"&amp;[1]战斗模型!$AC520</f>
        <v>系统类型-道具,19,31</v>
      </c>
    </row>
    <row r="90" spans="1:5">
      <c r="A90" s="13">
        <v>88</v>
      </c>
      <c r="B90" s="13" t="s">
        <v>110</v>
      </c>
      <c r="C90" s="13">
        <v>88</v>
      </c>
      <c r="D90" s="13">
        <v>14</v>
      </c>
      <c r="E90" s="14" t="str">
        <f>"系统类型-道具,19,"&amp;[1]战斗模型!$AC521</f>
        <v>系统类型-道具,19,31</v>
      </c>
    </row>
    <row r="91" spans="1:5">
      <c r="A91" s="13">
        <v>89</v>
      </c>
      <c r="B91" s="13" t="s">
        <v>110</v>
      </c>
      <c r="C91" s="13">
        <v>89</v>
      </c>
      <c r="D91" s="13">
        <v>14</v>
      </c>
      <c r="E91" s="14" t="str">
        <f>"系统类型-道具,19,"&amp;[1]战斗模型!$AC522</f>
        <v>系统类型-道具,19,31</v>
      </c>
    </row>
    <row r="92" spans="1:5">
      <c r="A92" s="13">
        <v>90</v>
      </c>
      <c r="B92" s="13" t="s">
        <v>110</v>
      </c>
      <c r="C92" s="13">
        <v>90</v>
      </c>
      <c r="D92" s="13">
        <v>14</v>
      </c>
      <c r="E92" s="14" t="str">
        <f>"系统类型-道具,19,"&amp;[1]战斗模型!$AC523</f>
        <v>系统类型-道具,19,31</v>
      </c>
    </row>
    <row r="93" spans="1:5">
      <c r="A93" s="13">
        <v>91</v>
      </c>
      <c r="B93" s="13" t="s">
        <v>110</v>
      </c>
      <c r="C93" s="13">
        <v>91</v>
      </c>
      <c r="D93" s="13">
        <v>14</v>
      </c>
      <c r="E93" s="14" t="str">
        <f>"系统类型-道具,19,"&amp;[1]战斗模型!$AC524</f>
        <v>系统类型-道具,19,31</v>
      </c>
    </row>
    <row r="94" spans="1:5">
      <c r="A94" s="13">
        <v>92</v>
      </c>
      <c r="B94" s="13" t="s">
        <v>110</v>
      </c>
      <c r="C94" s="13">
        <v>92</v>
      </c>
      <c r="D94" s="13">
        <v>14</v>
      </c>
      <c r="E94" s="14" t="str">
        <f>"系统类型-道具,19,"&amp;[1]战斗模型!$AC525</f>
        <v>系统类型-道具,19,31</v>
      </c>
    </row>
    <row r="95" spans="1:5">
      <c r="A95" s="13">
        <v>93</v>
      </c>
      <c r="B95" s="13" t="s">
        <v>110</v>
      </c>
      <c r="C95" s="13">
        <v>93</v>
      </c>
      <c r="D95" s="13">
        <v>14</v>
      </c>
      <c r="E95" s="14" t="str">
        <f>"系统类型-道具,19,"&amp;[1]战斗模型!$AC526</f>
        <v>系统类型-道具,19,31</v>
      </c>
    </row>
    <row r="96" spans="1:5">
      <c r="A96" s="13">
        <v>94</v>
      </c>
      <c r="B96" s="13" t="s">
        <v>110</v>
      </c>
      <c r="C96" s="13">
        <v>94</v>
      </c>
      <c r="D96" s="13">
        <v>15</v>
      </c>
      <c r="E96" s="14" t="str">
        <f>"系统类型-道具,19,"&amp;[1]战斗模型!$AC527</f>
        <v>系统类型-道具,19,31</v>
      </c>
    </row>
    <row r="97" spans="1:5">
      <c r="A97" s="13">
        <v>95</v>
      </c>
      <c r="B97" s="13" t="s">
        <v>110</v>
      </c>
      <c r="C97" s="13">
        <v>95</v>
      </c>
      <c r="D97" s="13">
        <v>15</v>
      </c>
      <c r="E97" s="14" t="str">
        <f>"系统类型-道具,19,"&amp;[1]战斗模型!$AC528</f>
        <v>系统类型-道具,19,31</v>
      </c>
    </row>
    <row r="98" spans="1:5">
      <c r="A98" s="13">
        <v>96</v>
      </c>
      <c r="B98" s="13" t="s">
        <v>110</v>
      </c>
      <c r="C98" s="13">
        <v>96</v>
      </c>
      <c r="D98" s="13">
        <v>15</v>
      </c>
      <c r="E98" s="14" t="str">
        <f>"系统类型-道具,19,"&amp;[1]战斗模型!$AC529</f>
        <v>系统类型-道具,19,32</v>
      </c>
    </row>
    <row r="99" spans="1:5">
      <c r="A99" s="13">
        <v>97</v>
      </c>
      <c r="B99" s="13" t="s">
        <v>110</v>
      </c>
      <c r="C99" s="13">
        <v>97</v>
      </c>
      <c r="D99" s="13">
        <v>15</v>
      </c>
      <c r="E99" s="14" t="str">
        <f>"系统类型-道具,19,"&amp;[1]战斗模型!$AC530</f>
        <v>系统类型-道具,19,32</v>
      </c>
    </row>
    <row r="100" spans="1:5">
      <c r="A100" s="13">
        <v>98</v>
      </c>
      <c r="B100" s="13" t="s">
        <v>110</v>
      </c>
      <c r="C100" s="13">
        <v>98</v>
      </c>
      <c r="D100" s="13">
        <v>15</v>
      </c>
      <c r="E100" s="14" t="str">
        <f>"系统类型-道具,19,"&amp;[1]战斗模型!$AC531</f>
        <v>系统类型-道具,19,32</v>
      </c>
    </row>
    <row r="101" spans="1:5">
      <c r="A101" s="13">
        <v>99</v>
      </c>
      <c r="B101" s="13" t="s">
        <v>110</v>
      </c>
      <c r="C101" s="13">
        <v>99</v>
      </c>
      <c r="D101" s="13">
        <v>15</v>
      </c>
      <c r="E101" s="14" t="str">
        <f>"系统类型-道具,19,"&amp;[1]战斗模型!$AC532</f>
        <v>系统类型-道具,19,32</v>
      </c>
    </row>
    <row r="102" spans="1:5">
      <c r="A102" s="13">
        <v>100</v>
      </c>
      <c r="B102" s="13" t="s">
        <v>110</v>
      </c>
      <c r="C102" s="13">
        <v>100</v>
      </c>
      <c r="D102" s="13">
        <v>15</v>
      </c>
      <c r="E102" s="14" t="str">
        <f>"系统类型-道具,19,"&amp;[1]战斗模型!$AC533</f>
        <v>系统类型-道具,19,32</v>
      </c>
    </row>
    <row r="103" spans="1:5">
      <c r="A103" s="13">
        <v>101</v>
      </c>
      <c r="B103" s="13" t="s">
        <v>90</v>
      </c>
      <c r="C103" s="13">
        <v>1</v>
      </c>
      <c r="D103" s="13">
        <v>1</v>
      </c>
      <c r="E103" s="13" t="str">
        <f>"系统类型-道具,19,"&amp;[1]战斗模型!$AD434</f>
        <v>系统类型-道具,19,20</v>
      </c>
    </row>
    <row r="104" spans="1:5">
      <c r="A104" s="13">
        <v>102</v>
      </c>
      <c r="B104" s="13" t="s">
        <v>90</v>
      </c>
      <c r="C104" s="13">
        <v>2</v>
      </c>
      <c r="D104" s="13">
        <v>1</v>
      </c>
      <c r="E104" s="13" t="str">
        <f>"系统类型-道具,19,"&amp;[1]战斗模型!$AD435</f>
        <v>系统类型-道具,19,26</v>
      </c>
    </row>
    <row r="105" spans="1:5">
      <c r="A105" s="13">
        <v>103</v>
      </c>
      <c r="B105" s="13" t="s">
        <v>90</v>
      </c>
      <c r="C105" s="13">
        <v>3</v>
      </c>
      <c r="D105" s="13">
        <v>1</v>
      </c>
      <c r="E105" s="13" t="str">
        <f>"系统类型-道具,19,"&amp;[1]战斗模型!$AD436</f>
        <v>系统类型-道具,19,30</v>
      </c>
    </row>
    <row r="106" spans="1:5">
      <c r="A106" s="13">
        <v>104</v>
      </c>
      <c r="B106" s="13" t="s">
        <v>90</v>
      </c>
      <c r="C106" s="13">
        <v>4</v>
      </c>
      <c r="D106" s="13">
        <v>1</v>
      </c>
      <c r="E106" s="13" t="str">
        <f>"系统类型-道具,19,"&amp;[1]战斗模型!$AD437</f>
        <v>系统类型-道具,19,32</v>
      </c>
    </row>
    <row r="107" spans="1:5">
      <c r="A107" s="13">
        <v>105</v>
      </c>
      <c r="B107" s="13" t="s">
        <v>90</v>
      </c>
      <c r="C107" s="13">
        <v>5</v>
      </c>
      <c r="D107" s="13">
        <v>1</v>
      </c>
      <c r="E107" s="13" t="str">
        <f>"系统类型-道具,19,"&amp;[1]战斗模型!$AD438</f>
        <v>系统类型-道具,19,32</v>
      </c>
    </row>
    <row r="108" spans="1:5">
      <c r="A108" s="13">
        <v>106</v>
      </c>
      <c r="B108" s="13" t="s">
        <v>90</v>
      </c>
      <c r="C108" s="13">
        <v>6</v>
      </c>
      <c r="D108" s="13">
        <v>2</v>
      </c>
      <c r="E108" s="13" t="str">
        <f>"系统类型-道具,19,"&amp;[1]战斗模型!$AD439</f>
        <v>系统类型-道具,19,34</v>
      </c>
    </row>
    <row r="109" spans="1:5">
      <c r="A109" s="13">
        <v>107</v>
      </c>
      <c r="B109" s="13" t="s">
        <v>90</v>
      </c>
      <c r="C109" s="13">
        <v>7</v>
      </c>
      <c r="D109" s="13">
        <v>2</v>
      </c>
      <c r="E109" s="13" t="str">
        <f>"系统类型-道具,19,"&amp;[1]战斗模型!$AD440</f>
        <v>系统类型-道具,19,36</v>
      </c>
    </row>
    <row r="110" spans="1:5">
      <c r="A110" s="13">
        <v>108</v>
      </c>
      <c r="B110" s="13" t="s">
        <v>90</v>
      </c>
      <c r="C110" s="13">
        <v>8</v>
      </c>
      <c r="D110" s="13">
        <v>2</v>
      </c>
      <c r="E110" s="13" t="str">
        <f>"系统类型-道具,19,"&amp;[1]战斗模型!$AD441</f>
        <v>系统类型-道具,19,38</v>
      </c>
    </row>
    <row r="111" spans="1:5">
      <c r="A111" s="13">
        <v>109</v>
      </c>
      <c r="B111" s="13" t="s">
        <v>90</v>
      </c>
      <c r="C111" s="13">
        <v>9</v>
      </c>
      <c r="D111" s="13">
        <v>2</v>
      </c>
      <c r="E111" s="13" t="str">
        <f>"系统类型-道具,19,"&amp;[1]战斗模型!$AD442</f>
        <v>系统类型-道具,19,38</v>
      </c>
    </row>
    <row r="112" spans="1:5">
      <c r="A112" s="13">
        <v>110</v>
      </c>
      <c r="B112" s="13" t="s">
        <v>90</v>
      </c>
      <c r="C112" s="13">
        <v>10</v>
      </c>
      <c r="D112" s="13">
        <v>2</v>
      </c>
      <c r="E112" s="13" t="str">
        <f>"系统类型-道具,19,"&amp;[1]战斗模型!$AD443</f>
        <v>系统类型-道具,19,38</v>
      </c>
    </row>
    <row r="113" spans="1:5">
      <c r="A113" s="13">
        <v>111</v>
      </c>
      <c r="B113" s="13" t="s">
        <v>90</v>
      </c>
      <c r="C113" s="13">
        <v>11</v>
      </c>
      <c r="D113" s="13">
        <v>3</v>
      </c>
      <c r="E113" s="13" t="str">
        <f>"系统类型-道具,19,"&amp;[1]战斗模型!$AD444</f>
        <v>系统类型-道具,19,40</v>
      </c>
    </row>
    <row r="114" spans="1:5">
      <c r="A114" s="13">
        <v>112</v>
      </c>
      <c r="B114" s="13" t="s">
        <v>90</v>
      </c>
      <c r="C114" s="13">
        <v>12</v>
      </c>
      <c r="D114" s="13">
        <v>3</v>
      </c>
      <c r="E114" s="13" t="str">
        <f>"系统类型-道具,19,"&amp;[1]战斗模型!$AD445</f>
        <v>系统类型-道具,19,40</v>
      </c>
    </row>
    <row r="115" spans="1:5">
      <c r="A115" s="13">
        <v>113</v>
      </c>
      <c r="B115" s="13" t="s">
        <v>90</v>
      </c>
      <c r="C115" s="13">
        <v>13</v>
      </c>
      <c r="D115" s="13">
        <v>3</v>
      </c>
      <c r="E115" s="13" t="str">
        <f>"系统类型-道具,19,"&amp;[1]战斗模型!$AD446</f>
        <v>系统类型-道具,19,42</v>
      </c>
    </row>
    <row r="116" spans="1:5">
      <c r="A116" s="13">
        <v>114</v>
      </c>
      <c r="B116" s="13" t="s">
        <v>90</v>
      </c>
      <c r="C116" s="13">
        <v>14</v>
      </c>
      <c r="D116" s="13">
        <v>3</v>
      </c>
      <c r="E116" s="13" t="str">
        <f>"系统类型-道具,19,"&amp;[1]战斗模型!$AD447</f>
        <v>系统类型-道具,19,42</v>
      </c>
    </row>
    <row r="117" spans="1:5">
      <c r="A117" s="13">
        <v>115</v>
      </c>
      <c r="B117" s="13" t="s">
        <v>90</v>
      </c>
      <c r="C117" s="13">
        <v>15</v>
      </c>
      <c r="D117" s="13">
        <v>3</v>
      </c>
      <c r="E117" s="13" t="str">
        <f>"系统类型-道具,19,"&amp;[1]战斗模型!$AD448</f>
        <v>系统类型-道具,19,42</v>
      </c>
    </row>
    <row r="118" spans="1:5">
      <c r="A118" s="13">
        <v>116</v>
      </c>
      <c r="B118" s="13" t="s">
        <v>90</v>
      </c>
      <c r="C118" s="13">
        <v>16</v>
      </c>
      <c r="D118" s="13">
        <v>4</v>
      </c>
      <c r="E118" s="13" t="str">
        <f>"系统类型-道具,19,"&amp;[1]战斗模型!$AD449</f>
        <v>系统类型-道具,19,42</v>
      </c>
    </row>
    <row r="119" spans="1:5">
      <c r="A119" s="13">
        <v>117</v>
      </c>
      <c r="B119" s="13" t="s">
        <v>90</v>
      </c>
      <c r="C119" s="13">
        <v>17</v>
      </c>
      <c r="D119" s="13">
        <v>4</v>
      </c>
      <c r="E119" s="13" t="str">
        <f>"系统类型-道具,19,"&amp;[1]战斗模型!$AD450</f>
        <v>系统类型-道具,19,44</v>
      </c>
    </row>
    <row r="120" spans="1:5">
      <c r="A120" s="13">
        <v>118</v>
      </c>
      <c r="B120" s="13" t="s">
        <v>90</v>
      </c>
      <c r="C120" s="13">
        <v>18</v>
      </c>
      <c r="D120" s="13">
        <v>4</v>
      </c>
      <c r="E120" s="13" t="str">
        <f>"系统类型-道具,19,"&amp;[1]战斗模型!$AD451</f>
        <v>系统类型-道具,19,44</v>
      </c>
    </row>
    <row r="121" spans="1:5">
      <c r="A121" s="13">
        <v>119</v>
      </c>
      <c r="B121" s="13" t="s">
        <v>90</v>
      </c>
      <c r="C121" s="13">
        <v>19</v>
      </c>
      <c r="D121" s="13">
        <v>4</v>
      </c>
      <c r="E121" s="13" t="str">
        <f>"系统类型-道具,19,"&amp;[1]战斗模型!$AD452</f>
        <v>系统类型-道具,19,44</v>
      </c>
    </row>
    <row r="122" spans="1:5">
      <c r="A122" s="13">
        <v>120</v>
      </c>
      <c r="B122" s="13" t="s">
        <v>90</v>
      </c>
      <c r="C122" s="13">
        <v>20</v>
      </c>
      <c r="D122" s="13">
        <v>4</v>
      </c>
      <c r="E122" s="13" t="str">
        <f>"系统类型-道具,19,"&amp;[1]战斗模型!$AD453</f>
        <v>系统类型-道具,19,46</v>
      </c>
    </row>
    <row r="123" spans="1:5">
      <c r="A123" s="13">
        <v>121</v>
      </c>
      <c r="B123" s="13" t="s">
        <v>90</v>
      </c>
      <c r="C123" s="13">
        <v>21</v>
      </c>
      <c r="D123" s="13">
        <v>5</v>
      </c>
      <c r="E123" s="13" t="str">
        <f>"系统类型-道具,19,"&amp;[1]战斗模型!$AD454</f>
        <v>系统类型-道具,19,46</v>
      </c>
    </row>
    <row r="124" spans="1:5">
      <c r="A124" s="13">
        <v>122</v>
      </c>
      <c r="B124" s="13" t="s">
        <v>90</v>
      </c>
      <c r="C124" s="13">
        <v>22</v>
      </c>
      <c r="D124" s="13">
        <v>5</v>
      </c>
      <c r="E124" s="13" t="str">
        <f>"系统类型-道具,19,"&amp;[1]战斗模型!$AD455</f>
        <v>系统类型-道具,19,46</v>
      </c>
    </row>
    <row r="125" spans="1:5">
      <c r="A125" s="13">
        <v>123</v>
      </c>
      <c r="B125" s="13" t="s">
        <v>90</v>
      </c>
      <c r="C125" s="13">
        <v>23</v>
      </c>
      <c r="D125" s="13">
        <v>5</v>
      </c>
      <c r="E125" s="13" t="str">
        <f>"系统类型-道具,19,"&amp;[1]战斗模型!$AD456</f>
        <v>系统类型-道具,19,46</v>
      </c>
    </row>
    <row r="126" spans="1:5">
      <c r="A126" s="13">
        <v>124</v>
      </c>
      <c r="B126" s="13" t="s">
        <v>90</v>
      </c>
      <c r="C126" s="13">
        <v>24</v>
      </c>
      <c r="D126" s="13">
        <v>5</v>
      </c>
      <c r="E126" s="13" t="str">
        <f>"系统类型-道具,19,"&amp;[1]战斗模型!$AD457</f>
        <v>系统类型-道具,19,46</v>
      </c>
    </row>
    <row r="127" spans="1:5">
      <c r="A127" s="13">
        <v>125</v>
      </c>
      <c r="B127" s="13" t="s">
        <v>90</v>
      </c>
      <c r="C127" s="13">
        <v>25</v>
      </c>
      <c r="D127" s="13">
        <v>5</v>
      </c>
      <c r="E127" s="13" t="str">
        <f>"系统类型-道具,19,"&amp;[1]战斗模型!$AD458</f>
        <v>系统类型-道具,19,48</v>
      </c>
    </row>
    <row r="128" spans="1:5">
      <c r="A128" s="13">
        <v>126</v>
      </c>
      <c r="B128" s="13" t="s">
        <v>90</v>
      </c>
      <c r="C128" s="13">
        <v>26</v>
      </c>
      <c r="D128" s="13">
        <v>6</v>
      </c>
      <c r="E128" s="13" t="str">
        <f>"系统类型-道具,19,"&amp;[1]战斗模型!$AD459</f>
        <v>系统类型-道具,19,48</v>
      </c>
    </row>
    <row r="129" spans="1:5">
      <c r="A129" s="13">
        <v>127</v>
      </c>
      <c r="B129" s="13" t="s">
        <v>90</v>
      </c>
      <c r="C129" s="13">
        <v>27</v>
      </c>
      <c r="D129" s="13">
        <v>6</v>
      </c>
      <c r="E129" s="13" t="str">
        <f>"系统类型-道具,19,"&amp;[1]战斗模型!$AD460</f>
        <v>系统类型-道具,19,48</v>
      </c>
    </row>
    <row r="130" spans="1:5">
      <c r="A130" s="13">
        <v>128</v>
      </c>
      <c r="B130" s="13" t="s">
        <v>90</v>
      </c>
      <c r="C130" s="13">
        <v>28</v>
      </c>
      <c r="D130" s="13">
        <v>6</v>
      </c>
      <c r="E130" s="13" t="str">
        <f>"系统类型-道具,19,"&amp;[1]战斗模型!$AD461</f>
        <v>系统类型-道具,19,48</v>
      </c>
    </row>
    <row r="131" spans="1:5">
      <c r="A131" s="13">
        <v>129</v>
      </c>
      <c r="B131" s="13" t="s">
        <v>90</v>
      </c>
      <c r="C131" s="13">
        <v>29</v>
      </c>
      <c r="D131" s="13">
        <v>6</v>
      </c>
      <c r="E131" s="13" t="str">
        <f>"系统类型-道具,19,"&amp;[1]战斗模型!$AD462</f>
        <v>系统类型-道具,19,50</v>
      </c>
    </row>
    <row r="132" spans="1:5">
      <c r="A132" s="13">
        <v>130</v>
      </c>
      <c r="B132" s="13" t="s">
        <v>90</v>
      </c>
      <c r="C132" s="13">
        <v>30</v>
      </c>
      <c r="D132" s="13">
        <v>6</v>
      </c>
      <c r="E132" s="13" t="str">
        <f>"系统类型-道具,19,"&amp;[1]战斗模型!$AD463</f>
        <v>系统类型-道具,19,50</v>
      </c>
    </row>
    <row r="133" spans="1:5">
      <c r="A133" s="13">
        <v>131</v>
      </c>
      <c r="B133" s="13" t="s">
        <v>90</v>
      </c>
      <c r="C133" s="13">
        <v>31</v>
      </c>
      <c r="D133" s="13">
        <v>7</v>
      </c>
      <c r="E133" s="13" t="str">
        <f>"系统类型-道具,19,"&amp;[1]战斗模型!$AD464</f>
        <v>系统类型-道具,19,50</v>
      </c>
    </row>
    <row r="134" spans="1:5">
      <c r="A134" s="13">
        <v>132</v>
      </c>
      <c r="B134" s="13" t="s">
        <v>90</v>
      </c>
      <c r="C134" s="13">
        <v>32</v>
      </c>
      <c r="D134" s="13">
        <v>7</v>
      </c>
      <c r="E134" s="13" t="str">
        <f>"系统类型-道具,19,"&amp;[1]战斗模型!$AD465</f>
        <v>系统类型-道具,19,50</v>
      </c>
    </row>
    <row r="135" spans="1:5">
      <c r="A135" s="13">
        <v>133</v>
      </c>
      <c r="B135" s="13" t="s">
        <v>90</v>
      </c>
      <c r="C135" s="13">
        <v>33</v>
      </c>
      <c r="D135" s="13">
        <v>7</v>
      </c>
      <c r="E135" s="13" t="str">
        <f>"系统类型-道具,19,"&amp;[1]战斗模型!$AD466</f>
        <v>系统类型-道具,19,50</v>
      </c>
    </row>
    <row r="136" spans="1:5">
      <c r="A136" s="13">
        <v>134</v>
      </c>
      <c r="B136" s="13" t="s">
        <v>90</v>
      </c>
      <c r="C136" s="13">
        <v>34</v>
      </c>
      <c r="D136" s="13">
        <v>7</v>
      </c>
      <c r="E136" s="13" t="str">
        <f>"系统类型-道具,19,"&amp;[1]战斗模型!$AD467</f>
        <v>系统类型-道具,19,50</v>
      </c>
    </row>
    <row r="137" spans="1:5">
      <c r="A137" s="13">
        <v>135</v>
      </c>
      <c r="B137" s="13" t="s">
        <v>90</v>
      </c>
      <c r="C137" s="13">
        <v>35</v>
      </c>
      <c r="D137" s="13">
        <v>7</v>
      </c>
      <c r="E137" s="13" t="str">
        <f>"系统类型-道具,19,"&amp;[1]战斗模型!$AD468</f>
        <v>系统类型-道具,19,50</v>
      </c>
    </row>
    <row r="138" spans="1:5">
      <c r="A138" s="13">
        <v>136</v>
      </c>
      <c r="B138" s="13" t="s">
        <v>90</v>
      </c>
      <c r="C138" s="13">
        <v>36</v>
      </c>
      <c r="D138" s="13">
        <v>8</v>
      </c>
      <c r="E138" s="13" t="str">
        <f>"系统类型-道具,19,"&amp;[1]战斗模型!$AD469</f>
        <v>系统类型-道具,19,52</v>
      </c>
    </row>
    <row r="139" spans="1:5">
      <c r="A139" s="13">
        <v>137</v>
      </c>
      <c r="B139" s="13" t="s">
        <v>90</v>
      </c>
      <c r="C139" s="13">
        <v>37</v>
      </c>
      <c r="D139" s="13">
        <v>8</v>
      </c>
      <c r="E139" s="13" t="str">
        <f>"系统类型-道具,19,"&amp;[1]战斗模型!$AD470</f>
        <v>系统类型-道具,19,52</v>
      </c>
    </row>
    <row r="140" spans="1:5">
      <c r="A140" s="13">
        <v>138</v>
      </c>
      <c r="B140" s="13" t="s">
        <v>90</v>
      </c>
      <c r="C140" s="13">
        <v>38</v>
      </c>
      <c r="D140" s="13">
        <v>8</v>
      </c>
      <c r="E140" s="13" t="str">
        <f>"系统类型-道具,19,"&amp;[1]战斗模型!$AD471</f>
        <v>系统类型-道具,19,52</v>
      </c>
    </row>
    <row r="141" spans="1:5">
      <c r="A141" s="13">
        <v>139</v>
      </c>
      <c r="B141" s="13" t="s">
        <v>90</v>
      </c>
      <c r="C141" s="13">
        <v>39</v>
      </c>
      <c r="D141" s="13">
        <v>8</v>
      </c>
      <c r="E141" s="13" t="str">
        <f>"系统类型-道具,19,"&amp;[1]战斗模型!$AD472</f>
        <v>系统类型-道具,19,52</v>
      </c>
    </row>
    <row r="142" spans="1:5">
      <c r="A142" s="13">
        <v>140</v>
      </c>
      <c r="B142" s="13" t="s">
        <v>90</v>
      </c>
      <c r="C142" s="13">
        <v>40</v>
      </c>
      <c r="D142" s="13">
        <v>8</v>
      </c>
      <c r="E142" s="13" t="str">
        <f>"系统类型-道具,19,"&amp;[1]战斗模型!$AD473</f>
        <v>系统类型-道具,19,52</v>
      </c>
    </row>
    <row r="143" spans="1:5">
      <c r="A143" s="13">
        <v>141</v>
      </c>
      <c r="B143" s="13" t="s">
        <v>90</v>
      </c>
      <c r="C143" s="13">
        <v>41</v>
      </c>
      <c r="D143" s="13">
        <v>9</v>
      </c>
      <c r="E143" s="13" t="str">
        <f>"系统类型-道具,19,"&amp;[1]战斗模型!$AD474</f>
        <v>系统类型-道具,19,52</v>
      </c>
    </row>
    <row r="144" spans="1:5">
      <c r="A144" s="13">
        <v>142</v>
      </c>
      <c r="B144" s="13" t="s">
        <v>90</v>
      </c>
      <c r="C144" s="13">
        <v>42</v>
      </c>
      <c r="D144" s="13">
        <v>9</v>
      </c>
      <c r="E144" s="13" t="str">
        <f>"系统类型-道具,19,"&amp;[1]战斗模型!$AD475</f>
        <v>系统类型-道具,19,52</v>
      </c>
    </row>
    <row r="145" spans="1:5">
      <c r="A145" s="13">
        <v>143</v>
      </c>
      <c r="B145" s="13" t="s">
        <v>90</v>
      </c>
      <c r="C145" s="13">
        <v>43</v>
      </c>
      <c r="D145" s="13">
        <v>9</v>
      </c>
      <c r="E145" s="13" t="str">
        <f>"系统类型-道具,19,"&amp;[1]战斗模型!$AD476</f>
        <v>系统类型-道具,19,54</v>
      </c>
    </row>
    <row r="146" spans="1:5">
      <c r="A146" s="13">
        <v>144</v>
      </c>
      <c r="B146" s="13" t="s">
        <v>90</v>
      </c>
      <c r="C146" s="13">
        <v>44</v>
      </c>
      <c r="D146" s="13">
        <v>9</v>
      </c>
      <c r="E146" s="13" t="str">
        <f>"系统类型-道具,19,"&amp;[1]战斗模型!$AD477</f>
        <v>系统类型-道具,19,54</v>
      </c>
    </row>
    <row r="147" spans="1:5">
      <c r="A147" s="13">
        <v>145</v>
      </c>
      <c r="B147" s="13" t="s">
        <v>90</v>
      </c>
      <c r="C147" s="13">
        <v>45</v>
      </c>
      <c r="D147" s="13">
        <v>9</v>
      </c>
      <c r="E147" s="13" t="str">
        <f>"系统类型-道具,19,"&amp;[1]战斗模型!$AD478</f>
        <v>系统类型-道具,19,54</v>
      </c>
    </row>
    <row r="148" spans="1:5">
      <c r="A148" s="13">
        <v>146</v>
      </c>
      <c r="B148" s="13" t="s">
        <v>90</v>
      </c>
      <c r="C148" s="13">
        <v>46</v>
      </c>
      <c r="D148" s="13">
        <v>10</v>
      </c>
      <c r="E148" s="13" t="str">
        <f>"系统类型-道具,19,"&amp;[1]战斗模型!$AD479</f>
        <v>系统类型-道具,19,54</v>
      </c>
    </row>
    <row r="149" spans="1:5">
      <c r="A149" s="13">
        <v>147</v>
      </c>
      <c r="B149" s="13" t="s">
        <v>90</v>
      </c>
      <c r="C149" s="13">
        <v>47</v>
      </c>
      <c r="D149" s="13">
        <v>10</v>
      </c>
      <c r="E149" s="13" t="str">
        <f>"系统类型-道具,19,"&amp;[1]战斗模型!$AD480</f>
        <v>系统类型-道具,19,54</v>
      </c>
    </row>
    <row r="150" spans="1:5">
      <c r="A150" s="13">
        <v>148</v>
      </c>
      <c r="B150" s="13" t="s">
        <v>90</v>
      </c>
      <c r="C150" s="13">
        <v>48</v>
      </c>
      <c r="D150" s="13">
        <v>10</v>
      </c>
      <c r="E150" s="13" t="str">
        <f>"系统类型-道具,19,"&amp;[1]战斗模型!$AD481</f>
        <v>系统类型-道具,19,54</v>
      </c>
    </row>
    <row r="151" spans="1:5">
      <c r="A151" s="13">
        <v>149</v>
      </c>
      <c r="B151" s="13" t="s">
        <v>90</v>
      </c>
      <c r="C151" s="13">
        <v>49</v>
      </c>
      <c r="D151" s="13">
        <v>10</v>
      </c>
      <c r="E151" s="13" t="str">
        <f>"系统类型-道具,19,"&amp;[1]战斗模型!$AD482</f>
        <v>系统类型-道具,19,54</v>
      </c>
    </row>
    <row r="152" spans="1:5">
      <c r="A152" s="13">
        <v>150</v>
      </c>
      <c r="B152" s="13" t="s">
        <v>90</v>
      </c>
      <c r="C152" s="13">
        <v>50</v>
      </c>
      <c r="D152" s="13">
        <v>10</v>
      </c>
      <c r="E152" s="13" t="str">
        <f>"系统类型-道具,19,"&amp;[1]战斗模型!$AD483</f>
        <v>系统类型-道具,19,54</v>
      </c>
    </row>
    <row r="153" spans="1:5">
      <c r="A153" s="13">
        <v>151</v>
      </c>
      <c r="B153" s="13" t="s">
        <v>90</v>
      </c>
      <c r="C153" s="13">
        <v>51</v>
      </c>
      <c r="D153" s="13">
        <v>11</v>
      </c>
      <c r="E153" s="13" t="str">
        <f>"系统类型-道具,19,"&amp;[1]战斗模型!$AD484</f>
        <v>系统类型-道具,19,56</v>
      </c>
    </row>
    <row r="154" spans="1:5">
      <c r="A154" s="13">
        <v>152</v>
      </c>
      <c r="B154" s="13" t="s">
        <v>90</v>
      </c>
      <c r="C154" s="13">
        <v>52</v>
      </c>
      <c r="D154" s="13">
        <v>11</v>
      </c>
      <c r="E154" s="13" t="str">
        <f>"系统类型-道具,19,"&amp;[1]战斗模型!$AD485</f>
        <v>系统类型-道具,19,56</v>
      </c>
    </row>
    <row r="155" spans="1:5">
      <c r="A155" s="13">
        <v>153</v>
      </c>
      <c r="B155" s="13" t="s">
        <v>90</v>
      </c>
      <c r="C155" s="13">
        <v>53</v>
      </c>
      <c r="D155" s="13">
        <v>11</v>
      </c>
      <c r="E155" s="13" t="str">
        <f>"系统类型-道具,19,"&amp;[1]战斗模型!$AD486</f>
        <v>系统类型-道具,19,56</v>
      </c>
    </row>
    <row r="156" spans="1:5">
      <c r="A156" s="13">
        <v>154</v>
      </c>
      <c r="B156" s="13" t="s">
        <v>90</v>
      </c>
      <c r="C156" s="13">
        <v>54</v>
      </c>
      <c r="D156" s="13">
        <v>11</v>
      </c>
      <c r="E156" s="13" t="str">
        <f>"系统类型-道具,19,"&amp;[1]战斗模型!$AD487</f>
        <v>系统类型-道具,19,56</v>
      </c>
    </row>
    <row r="157" spans="1:5">
      <c r="A157" s="13">
        <v>155</v>
      </c>
      <c r="B157" s="13" t="s">
        <v>90</v>
      </c>
      <c r="C157" s="13">
        <v>55</v>
      </c>
      <c r="D157" s="13">
        <v>11</v>
      </c>
      <c r="E157" s="13" t="str">
        <f>"系统类型-道具,19,"&amp;[1]战斗模型!$AD488</f>
        <v>系统类型-道具,19,56</v>
      </c>
    </row>
    <row r="158" spans="1:5">
      <c r="A158" s="13">
        <v>156</v>
      </c>
      <c r="B158" s="13" t="s">
        <v>90</v>
      </c>
      <c r="C158" s="13">
        <v>56</v>
      </c>
      <c r="D158" s="13">
        <v>12</v>
      </c>
      <c r="E158" s="13" t="str">
        <f>"系统类型-道具,19,"&amp;[1]战斗模型!$AD489</f>
        <v>系统类型-道具,19,56</v>
      </c>
    </row>
    <row r="159" spans="1:5">
      <c r="A159" s="13">
        <v>157</v>
      </c>
      <c r="B159" s="13" t="s">
        <v>90</v>
      </c>
      <c r="C159" s="13">
        <v>57</v>
      </c>
      <c r="D159" s="13">
        <v>12</v>
      </c>
      <c r="E159" s="13" t="str">
        <f>"系统类型-道具,19,"&amp;[1]战斗模型!$AD490</f>
        <v>系统类型-道具,19,56</v>
      </c>
    </row>
    <row r="160" spans="1:5">
      <c r="A160" s="13">
        <v>158</v>
      </c>
      <c r="B160" s="13" t="s">
        <v>90</v>
      </c>
      <c r="C160" s="13">
        <v>58</v>
      </c>
      <c r="D160" s="13">
        <v>12</v>
      </c>
      <c r="E160" s="13" t="str">
        <f>"系统类型-道具,19,"&amp;[1]战斗模型!$AD491</f>
        <v>系统类型-道具,19,56</v>
      </c>
    </row>
    <row r="161" spans="1:5">
      <c r="A161" s="13">
        <v>159</v>
      </c>
      <c r="B161" s="13" t="s">
        <v>90</v>
      </c>
      <c r="C161" s="13">
        <v>59</v>
      </c>
      <c r="D161" s="13">
        <v>12</v>
      </c>
      <c r="E161" s="13" t="str">
        <f>"系统类型-道具,19,"&amp;[1]战斗模型!$AD492</f>
        <v>系统类型-道具,19,56</v>
      </c>
    </row>
    <row r="162" spans="1:5">
      <c r="A162" s="13">
        <v>160</v>
      </c>
      <c r="B162" s="13" t="s">
        <v>90</v>
      </c>
      <c r="C162" s="13">
        <v>60</v>
      </c>
      <c r="D162" s="13">
        <v>12</v>
      </c>
      <c r="E162" s="13" t="str">
        <f>"系统类型-道具,19,"&amp;[1]战斗模型!$AD493</f>
        <v>系统类型-道具,19,58</v>
      </c>
    </row>
    <row r="163" spans="1:5">
      <c r="A163" s="13">
        <v>161</v>
      </c>
      <c r="B163" s="13" t="s">
        <v>90</v>
      </c>
      <c r="C163" s="13">
        <v>61</v>
      </c>
      <c r="D163" s="13">
        <v>13</v>
      </c>
      <c r="E163" s="13" t="str">
        <f>"系统类型-道具,19,"&amp;[1]战斗模型!$AD494</f>
        <v>系统类型-道具,19,58</v>
      </c>
    </row>
    <row r="164" spans="1:5">
      <c r="A164" s="13">
        <v>162</v>
      </c>
      <c r="B164" s="13" t="s">
        <v>90</v>
      </c>
      <c r="C164" s="13">
        <v>62</v>
      </c>
      <c r="D164" s="13">
        <v>13</v>
      </c>
      <c r="E164" s="13" t="str">
        <f>"系统类型-道具,19,"&amp;[1]战斗模型!$AD495</f>
        <v>系统类型-道具,19,58</v>
      </c>
    </row>
    <row r="165" spans="1:5">
      <c r="A165" s="13">
        <v>163</v>
      </c>
      <c r="B165" s="13" t="s">
        <v>90</v>
      </c>
      <c r="C165" s="13">
        <v>63</v>
      </c>
      <c r="D165" s="13">
        <v>13</v>
      </c>
      <c r="E165" s="13" t="str">
        <f>"系统类型-道具,19,"&amp;[1]战斗模型!$AD496</f>
        <v>系统类型-道具,19,58</v>
      </c>
    </row>
    <row r="166" spans="1:5">
      <c r="A166" s="13">
        <v>164</v>
      </c>
      <c r="B166" s="13" t="s">
        <v>90</v>
      </c>
      <c r="C166" s="13">
        <v>64</v>
      </c>
      <c r="D166" s="13">
        <v>13</v>
      </c>
      <c r="E166" s="13" t="str">
        <f>"系统类型-道具,19,"&amp;[1]战斗模型!$AD497</f>
        <v>系统类型-道具,19,58</v>
      </c>
    </row>
    <row r="167" spans="1:5">
      <c r="A167" s="13">
        <v>165</v>
      </c>
      <c r="B167" s="13" t="s">
        <v>90</v>
      </c>
      <c r="C167" s="13">
        <v>65</v>
      </c>
      <c r="D167" s="13">
        <v>13</v>
      </c>
      <c r="E167" s="13" t="str">
        <f>"系统类型-道具,19,"&amp;[1]战斗模型!$AD498</f>
        <v>系统类型-道具,19,58</v>
      </c>
    </row>
    <row r="168" spans="1:5">
      <c r="A168" s="13">
        <v>166</v>
      </c>
      <c r="B168" s="13" t="s">
        <v>90</v>
      </c>
      <c r="C168" s="13">
        <v>66</v>
      </c>
      <c r="D168" s="13">
        <v>14</v>
      </c>
      <c r="E168" s="13" t="str">
        <f>"系统类型-道具,19,"&amp;[1]战斗模型!$AD499</f>
        <v>系统类型-道具,19,58</v>
      </c>
    </row>
    <row r="169" spans="1:5">
      <c r="A169" s="13">
        <v>167</v>
      </c>
      <c r="B169" s="13" t="s">
        <v>90</v>
      </c>
      <c r="C169" s="13">
        <v>67</v>
      </c>
      <c r="D169" s="13">
        <v>14</v>
      </c>
      <c r="E169" s="13" t="str">
        <f>"系统类型-道具,19,"&amp;[1]战斗模型!$AD500</f>
        <v>系统类型-道具,19,58</v>
      </c>
    </row>
    <row r="170" spans="1:5">
      <c r="A170" s="13">
        <v>168</v>
      </c>
      <c r="B170" s="13" t="s">
        <v>90</v>
      </c>
      <c r="C170" s="13">
        <v>68</v>
      </c>
      <c r="D170" s="13">
        <v>14</v>
      </c>
      <c r="E170" s="13" t="str">
        <f>"系统类型-道具,19,"&amp;[1]战斗模型!$AD501</f>
        <v>系统类型-道具,19,58</v>
      </c>
    </row>
    <row r="171" spans="1:5">
      <c r="A171" s="13">
        <v>169</v>
      </c>
      <c r="B171" s="13" t="s">
        <v>90</v>
      </c>
      <c r="C171" s="13">
        <v>69</v>
      </c>
      <c r="D171" s="13">
        <v>14</v>
      </c>
      <c r="E171" s="13" t="str">
        <f>"系统类型-道具,19,"&amp;[1]战斗模型!$AD502</f>
        <v>系统类型-道具,19,58</v>
      </c>
    </row>
    <row r="172" spans="1:5">
      <c r="A172" s="13">
        <v>170</v>
      </c>
      <c r="B172" s="13" t="s">
        <v>90</v>
      </c>
      <c r="C172" s="13">
        <v>70</v>
      </c>
      <c r="D172" s="13">
        <v>14</v>
      </c>
      <c r="E172" s="13" t="str">
        <f>"系统类型-道具,19,"&amp;[1]战斗模型!$AD503</f>
        <v>系统类型-道具,19,58</v>
      </c>
    </row>
    <row r="173" spans="1:5">
      <c r="A173" s="13">
        <v>171</v>
      </c>
      <c r="B173" s="13" t="s">
        <v>90</v>
      </c>
      <c r="C173" s="13">
        <v>71</v>
      </c>
      <c r="D173" s="13">
        <v>15</v>
      </c>
      <c r="E173" s="13" t="str">
        <f>"系统类型-道具,19,"&amp;[1]战斗模型!$AD504</f>
        <v>系统类型-道具,19,60</v>
      </c>
    </row>
    <row r="174" spans="1:5">
      <c r="A174" s="13">
        <v>172</v>
      </c>
      <c r="B174" s="13" t="s">
        <v>90</v>
      </c>
      <c r="C174" s="13">
        <v>72</v>
      </c>
      <c r="D174" s="13">
        <v>15</v>
      </c>
      <c r="E174" s="13" t="str">
        <f>"系统类型-道具,19,"&amp;[1]战斗模型!$AD505</f>
        <v>系统类型-道具,19,60</v>
      </c>
    </row>
    <row r="175" spans="1:5">
      <c r="A175" s="13">
        <v>173</v>
      </c>
      <c r="B175" s="13" t="s">
        <v>90</v>
      </c>
      <c r="C175" s="13">
        <v>73</v>
      </c>
      <c r="D175" s="13">
        <v>15</v>
      </c>
      <c r="E175" s="13" t="str">
        <f>"系统类型-道具,19,"&amp;[1]战斗模型!$AD506</f>
        <v>系统类型-道具,19,60</v>
      </c>
    </row>
    <row r="176" spans="1:5">
      <c r="A176" s="13">
        <v>174</v>
      </c>
      <c r="B176" s="13" t="s">
        <v>90</v>
      </c>
      <c r="C176" s="13">
        <v>74</v>
      </c>
      <c r="D176" s="13">
        <v>15</v>
      </c>
      <c r="E176" s="13" t="str">
        <f>"系统类型-道具,19,"&amp;[1]战斗模型!$AD507</f>
        <v>系统类型-道具,19,60</v>
      </c>
    </row>
    <row r="177" spans="1:5">
      <c r="A177" s="13">
        <v>175</v>
      </c>
      <c r="B177" s="13" t="s">
        <v>90</v>
      </c>
      <c r="C177" s="13">
        <v>75</v>
      </c>
      <c r="D177" s="13">
        <v>15</v>
      </c>
      <c r="E177" s="13" t="str">
        <f>"系统类型-道具,19,"&amp;[1]战斗模型!$AD508</f>
        <v>系统类型-道具,19,60</v>
      </c>
    </row>
    <row r="178" spans="1:5">
      <c r="A178" s="13">
        <v>176</v>
      </c>
      <c r="B178" s="13" t="s">
        <v>90</v>
      </c>
      <c r="C178" s="13">
        <v>76</v>
      </c>
      <c r="D178" s="13">
        <v>16</v>
      </c>
      <c r="E178" s="13" t="str">
        <f>"系统类型-道具,19,"&amp;[1]战斗模型!$AD509</f>
        <v>系统类型-道具,19,60</v>
      </c>
    </row>
    <row r="179" spans="1:5">
      <c r="A179" s="13">
        <v>177</v>
      </c>
      <c r="B179" s="13" t="s">
        <v>90</v>
      </c>
      <c r="C179" s="13">
        <v>77</v>
      </c>
      <c r="D179" s="13">
        <v>16</v>
      </c>
      <c r="E179" s="13" t="str">
        <f>"系统类型-道具,19,"&amp;[1]战斗模型!$AD510</f>
        <v>系统类型-道具,19,60</v>
      </c>
    </row>
    <row r="180" spans="1:5">
      <c r="A180" s="13">
        <v>178</v>
      </c>
      <c r="B180" s="13" t="s">
        <v>90</v>
      </c>
      <c r="C180" s="13">
        <v>78</v>
      </c>
      <c r="D180" s="13">
        <v>16</v>
      </c>
      <c r="E180" s="13" t="str">
        <f>"系统类型-道具,19,"&amp;[1]战斗模型!$AD511</f>
        <v>系统类型-道具,19,60</v>
      </c>
    </row>
    <row r="181" spans="1:5">
      <c r="A181" s="13">
        <v>179</v>
      </c>
      <c r="B181" s="13" t="s">
        <v>90</v>
      </c>
      <c r="C181" s="13">
        <v>79</v>
      </c>
      <c r="D181" s="13">
        <v>16</v>
      </c>
      <c r="E181" s="13" t="str">
        <f>"系统类型-道具,19,"&amp;[1]战斗模型!$AD512</f>
        <v>系统类型-道具,19,60</v>
      </c>
    </row>
    <row r="182" spans="1:5">
      <c r="A182" s="13">
        <v>180</v>
      </c>
      <c r="B182" s="13" t="s">
        <v>90</v>
      </c>
      <c r="C182" s="13">
        <v>80</v>
      </c>
      <c r="D182" s="13">
        <v>16</v>
      </c>
      <c r="E182" s="13" t="str">
        <f>"系统类型-道具,19,"&amp;[1]战斗模型!$AD513</f>
        <v>系统类型-道具,19,60</v>
      </c>
    </row>
    <row r="183" spans="1:5">
      <c r="A183" s="13">
        <v>181</v>
      </c>
      <c r="B183" s="13" t="s">
        <v>90</v>
      </c>
      <c r="C183" s="13">
        <v>81</v>
      </c>
      <c r="D183" s="13">
        <v>17</v>
      </c>
      <c r="E183" s="13" t="str">
        <f>"系统类型-道具,19,"&amp;[1]战斗模型!$AD514</f>
        <v>系统类型-道具,19,60</v>
      </c>
    </row>
    <row r="184" spans="1:5">
      <c r="A184" s="13">
        <v>182</v>
      </c>
      <c r="B184" s="13" t="s">
        <v>90</v>
      </c>
      <c r="C184" s="13">
        <v>82</v>
      </c>
      <c r="D184" s="13">
        <v>17</v>
      </c>
      <c r="E184" s="13" t="str">
        <f>"系统类型-道具,19,"&amp;[1]战斗模型!$AD515</f>
        <v>系统类型-道具,19,60</v>
      </c>
    </row>
    <row r="185" spans="1:5">
      <c r="A185" s="13">
        <v>183</v>
      </c>
      <c r="B185" s="13" t="s">
        <v>90</v>
      </c>
      <c r="C185" s="13">
        <v>83</v>
      </c>
      <c r="D185" s="13">
        <v>17</v>
      </c>
      <c r="E185" s="13" t="str">
        <f>"系统类型-道具,19,"&amp;[1]战斗模型!$AD516</f>
        <v>系统类型-道具,19,62</v>
      </c>
    </row>
    <row r="186" spans="1:5">
      <c r="A186" s="13">
        <v>184</v>
      </c>
      <c r="B186" s="13" t="s">
        <v>90</v>
      </c>
      <c r="C186" s="13">
        <v>84</v>
      </c>
      <c r="D186" s="13">
        <v>17</v>
      </c>
      <c r="E186" s="13" t="str">
        <f>"系统类型-道具,19,"&amp;[1]战斗模型!$AD517</f>
        <v>系统类型-道具,19,62</v>
      </c>
    </row>
    <row r="187" spans="1:5">
      <c r="A187" s="13">
        <v>185</v>
      </c>
      <c r="B187" s="13" t="s">
        <v>90</v>
      </c>
      <c r="C187" s="13">
        <v>85</v>
      </c>
      <c r="D187" s="13">
        <v>17</v>
      </c>
      <c r="E187" s="13" t="str">
        <f>"系统类型-道具,19,"&amp;[1]战斗模型!$AD518</f>
        <v>系统类型-道具,19,62</v>
      </c>
    </row>
    <row r="188" spans="1:5">
      <c r="A188" s="13">
        <v>186</v>
      </c>
      <c r="B188" s="13" t="s">
        <v>90</v>
      </c>
      <c r="C188" s="13">
        <v>86</v>
      </c>
      <c r="D188" s="13">
        <v>18</v>
      </c>
      <c r="E188" s="13" t="str">
        <f>"系统类型-道具,19,"&amp;[1]战斗模型!$AD519</f>
        <v>系统类型-道具,19,62</v>
      </c>
    </row>
    <row r="189" spans="1:5">
      <c r="A189" s="13">
        <v>187</v>
      </c>
      <c r="B189" s="13" t="s">
        <v>90</v>
      </c>
      <c r="C189" s="13">
        <v>87</v>
      </c>
      <c r="D189" s="13">
        <v>18</v>
      </c>
      <c r="E189" s="13" t="str">
        <f>"系统类型-道具,19,"&amp;[1]战斗模型!$AD520</f>
        <v>系统类型-道具,19,62</v>
      </c>
    </row>
    <row r="190" spans="1:5">
      <c r="A190" s="13">
        <v>188</v>
      </c>
      <c r="B190" s="13" t="s">
        <v>90</v>
      </c>
      <c r="C190" s="13">
        <v>88</v>
      </c>
      <c r="D190" s="13">
        <v>18</v>
      </c>
      <c r="E190" s="13" t="str">
        <f>"系统类型-道具,19,"&amp;[1]战斗模型!$AD521</f>
        <v>系统类型-道具,19,62</v>
      </c>
    </row>
    <row r="191" spans="1:5">
      <c r="A191" s="13">
        <v>189</v>
      </c>
      <c r="B191" s="13" t="s">
        <v>90</v>
      </c>
      <c r="C191" s="13">
        <v>89</v>
      </c>
      <c r="D191" s="13">
        <v>18</v>
      </c>
      <c r="E191" s="13" t="str">
        <f>"系统类型-道具,19,"&amp;[1]战斗模型!$AD522</f>
        <v>系统类型-道具,19,62</v>
      </c>
    </row>
    <row r="192" spans="1:5">
      <c r="A192" s="13">
        <v>190</v>
      </c>
      <c r="B192" s="13" t="s">
        <v>90</v>
      </c>
      <c r="C192" s="13">
        <v>90</v>
      </c>
      <c r="D192" s="13">
        <v>18</v>
      </c>
      <c r="E192" s="13" t="str">
        <f>"系统类型-道具,19,"&amp;[1]战斗模型!$AD523</f>
        <v>系统类型-道具,19,62</v>
      </c>
    </row>
    <row r="193" spans="1:5">
      <c r="A193" s="13">
        <v>191</v>
      </c>
      <c r="B193" s="13" t="s">
        <v>90</v>
      </c>
      <c r="C193" s="13">
        <v>91</v>
      </c>
      <c r="D193" s="13">
        <v>19</v>
      </c>
      <c r="E193" s="13" t="str">
        <f>"系统类型-道具,19,"&amp;[1]战斗模型!$AD524</f>
        <v>系统类型-道具,19,62</v>
      </c>
    </row>
    <row r="194" spans="1:5">
      <c r="A194" s="13">
        <v>192</v>
      </c>
      <c r="B194" s="13" t="s">
        <v>90</v>
      </c>
      <c r="C194" s="13">
        <v>92</v>
      </c>
      <c r="D194" s="13">
        <v>19</v>
      </c>
      <c r="E194" s="13" t="str">
        <f>"系统类型-道具,19,"&amp;[1]战斗模型!$AD525</f>
        <v>系统类型-道具,19,62</v>
      </c>
    </row>
    <row r="195" spans="1:5">
      <c r="A195" s="13">
        <v>193</v>
      </c>
      <c r="B195" s="13" t="s">
        <v>90</v>
      </c>
      <c r="C195" s="13">
        <v>93</v>
      </c>
      <c r="D195" s="13">
        <v>19</v>
      </c>
      <c r="E195" s="13" t="str">
        <f>"系统类型-道具,19,"&amp;[1]战斗模型!$AD526</f>
        <v>系统类型-道具,19,62</v>
      </c>
    </row>
    <row r="196" spans="1:5">
      <c r="A196" s="13">
        <v>194</v>
      </c>
      <c r="B196" s="13" t="s">
        <v>90</v>
      </c>
      <c r="C196" s="13">
        <v>94</v>
      </c>
      <c r="D196" s="13">
        <v>19</v>
      </c>
      <c r="E196" s="13" t="str">
        <f>"系统类型-道具,19,"&amp;[1]战斗模型!$AD527</f>
        <v>系统类型-道具,19,62</v>
      </c>
    </row>
    <row r="197" spans="1:5">
      <c r="A197" s="13">
        <v>195</v>
      </c>
      <c r="B197" s="13" t="s">
        <v>90</v>
      </c>
      <c r="C197" s="13">
        <v>95</v>
      </c>
      <c r="D197" s="13">
        <v>19</v>
      </c>
      <c r="E197" s="13" t="str">
        <f>"系统类型-道具,19,"&amp;[1]战斗模型!$AD528</f>
        <v>系统类型-道具,19,62</v>
      </c>
    </row>
    <row r="198" spans="1:5">
      <c r="A198" s="13">
        <v>196</v>
      </c>
      <c r="B198" s="13" t="s">
        <v>90</v>
      </c>
      <c r="C198" s="13">
        <v>96</v>
      </c>
      <c r="D198" s="13">
        <v>20</v>
      </c>
      <c r="E198" s="13" t="str">
        <f>"系统类型-道具,19,"&amp;[1]战斗模型!$AD529</f>
        <v>系统类型-道具,19,64</v>
      </c>
    </row>
    <row r="199" spans="1:5">
      <c r="A199" s="13">
        <v>197</v>
      </c>
      <c r="B199" s="13" t="s">
        <v>90</v>
      </c>
      <c r="C199" s="13">
        <v>97</v>
      </c>
      <c r="D199" s="13">
        <v>20</v>
      </c>
      <c r="E199" s="13" t="str">
        <f>"系统类型-道具,19,"&amp;[1]战斗模型!$AD530</f>
        <v>系统类型-道具,19,64</v>
      </c>
    </row>
    <row r="200" spans="1:5">
      <c r="A200" s="13">
        <v>198</v>
      </c>
      <c r="B200" s="13" t="s">
        <v>90</v>
      </c>
      <c r="C200" s="13">
        <v>98</v>
      </c>
      <c r="D200" s="13">
        <v>20</v>
      </c>
      <c r="E200" s="13" t="str">
        <f>"系统类型-道具,19,"&amp;[1]战斗模型!$AD531</f>
        <v>系统类型-道具,19,64</v>
      </c>
    </row>
    <row r="201" spans="1:5">
      <c r="A201" s="13">
        <v>199</v>
      </c>
      <c r="B201" s="13" t="s">
        <v>90</v>
      </c>
      <c r="C201" s="13">
        <v>99</v>
      </c>
      <c r="D201" s="13">
        <v>20</v>
      </c>
      <c r="E201" s="13" t="str">
        <f>"系统类型-道具,19,"&amp;[1]战斗模型!$AD532</f>
        <v>系统类型-道具,19,64</v>
      </c>
    </row>
    <row r="202" spans="1:5">
      <c r="A202" s="13">
        <v>200</v>
      </c>
      <c r="B202" s="13" t="s">
        <v>90</v>
      </c>
      <c r="C202" s="13">
        <v>100</v>
      </c>
      <c r="D202" s="13">
        <v>20</v>
      </c>
      <c r="E202" s="13" t="str">
        <f>"系统类型-道具,19,"&amp;[1]战斗模型!$AD533</f>
        <v>系统类型-道具,19,64</v>
      </c>
    </row>
    <row r="203" spans="1:5">
      <c r="A203" s="13">
        <v>201</v>
      </c>
      <c r="B203" s="13" t="s">
        <v>99</v>
      </c>
      <c r="C203" s="13">
        <v>1</v>
      </c>
      <c r="D203" s="13">
        <v>1</v>
      </c>
      <c r="E203" s="14" t="str">
        <f>"系统类型-道具,19,"&amp;[1]战斗模型!$AE$434</f>
        <v>系统类型-道具,19,30</v>
      </c>
    </row>
    <row r="204" spans="1:5">
      <c r="A204" s="13">
        <v>202</v>
      </c>
      <c r="B204" s="13" t="s">
        <v>99</v>
      </c>
      <c r="C204" s="13">
        <v>2</v>
      </c>
      <c r="D204" s="13">
        <v>1</v>
      </c>
      <c r="E204" s="14" t="str">
        <f>"系统类型-道具,19,"&amp;[1]战斗模型!$AE$434</f>
        <v>系统类型-道具,19,30</v>
      </c>
    </row>
    <row r="205" spans="1:5">
      <c r="A205" s="13">
        <v>203</v>
      </c>
      <c r="B205" s="13" t="s">
        <v>99</v>
      </c>
      <c r="C205" s="13">
        <v>3</v>
      </c>
      <c r="D205" s="13">
        <v>1</v>
      </c>
      <c r="E205" s="14" t="str">
        <f>"系统类型-道具,19,"&amp;[1]战斗模型!$AE$434</f>
        <v>系统类型-道具,19,30</v>
      </c>
    </row>
    <row r="206" spans="1:5">
      <c r="A206" s="13">
        <v>204</v>
      </c>
      <c r="B206" s="13" t="s">
        <v>99</v>
      </c>
      <c r="C206" s="13">
        <v>4</v>
      </c>
      <c r="D206" s="13">
        <v>1</v>
      </c>
      <c r="E206" s="14" t="str">
        <f>"系统类型-道具,19,"&amp;[1]战斗模型!$AE$434</f>
        <v>系统类型-道具,19,30</v>
      </c>
    </row>
    <row r="207" spans="1:5">
      <c r="A207" s="13">
        <v>205</v>
      </c>
      <c r="B207" s="13" t="s">
        <v>99</v>
      </c>
      <c r="C207" s="13">
        <v>5</v>
      </c>
      <c r="D207" s="13">
        <v>2</v>
      </c>
      <c r="E207" s="14" t="str">
        <f>"系统类型-道具,19,"&amp;[1]战斗模型!$AE$434</f>
        <v>系统类型-道具,19,30</v>
      </c>
    </row>
    <row r="208" spans="1:5">
      <c r="A208" s="13">
        <v>206</v>
      </c>
      <c r="B208" s="13" t="s">
        <v>99</v>
      </c>
      <c r="C208" s="13">
        <v>6</v>
      </c>
      <c r="D208" s="13">
        <v>2</v>
      </c>
      <c r="E208" s="14" t="str">
        <f>"系统类型-道具,19,"&amp;[1]战斗模型!$AE$434</f>
        <v>系统类型-道具,19,30</v>
      </c>
    </row>
    <row r="209" spans="1:5">
      <c r="A209" s="13">
        <v>207</v>
      </c>
      <c r="B209" s="13" t="s">
        <v>99</v>
      </c>
      <c r="C209" s="13">
        <v>7</v>
      </c>
      <c r="D209" s="13">
        <v>2</v>
      </c>
      <c r="E209" s="14" t="str">
        <f>"系统类型-道具,19,"&amp;[1]战斗模型!$AE$434</f>
        <v>系统类型-道具,19,30</v>
      </c>
    </row>
    <row r="210" spans="1:5">
      <c r="A210" s="13">
        <v>208</v>
      </c>
      <c r="B210" s="13" t="s">
        <v>99</v>
      </c>
      <c r="C210" s="13">
        <v>8</v>
      </c>
      <c r="D210" s="13">
        <v>2</v>
      </c>
      <c r="E210" s="14" t="str">
        <f>"系统类型-道具,19,"&amp;[1]战斗模型!$AE$434</f>
        <v>系统类型-道具,19,30</v>
      </c>
    </row>
    <row r="211" spans="1:5">
      <c r="A211" s="13">
        <v>209</v>
      </c>
      <c r="B211" s="13" t="s">
        <v>99</v>
      </c>
      <c r="C211" s="13">
        <v>9</v>
      </c>
      <c r="D211" s="13">
        <v>3</v>
      </c>
      <c r="E211" s="14" t="str">
        <f>"系统类型-道具,19,"&amp;[1]战斗模型!$AE$434</f>
        <v>系统类型-道具,19,30</v>
      </c>
    </row>
    <row r="212" spans="1:5">
      <c r="A212" s="13">
        <v>210</v>
      </c>
      <c r="B212" s="13" t="s">
        <v>99</v>
      </c>
      <c r="C212" s="13">
        <v>10</v>
      </c>
      <c r="D212" s="13">
        <v>3</v>
      </c>
      <c r="E212" s="14" t="str">
        <f>"系统类型-道具,19,"&amp;[1]战斗模型!$AE$434</f>
        <v>系统类型-道具,19,30</v>
      </c>
    </row>
    <row r="213" spans="1:5">
      <c r="A213" s="13">
        <v>211</v>
      </c>
      <c r="B213" s="13" t="s">
        <v>99</v>
      </c>
      <c r="C213" s="13">
        <v>11</v>
      </c>
      <c r="D213" s="13">
        <v>3</v>
      </c>
      <c r="E213" s="14" t="str">
        <f>"系统类型-道具,19,"&amp;[1]战斗模型!$AE$434</f>
        <v>系统类型-道具,19,30</v>
      </c>
    </row>
    <row r="214" spans="1:5">
      <c r="A214" s="13">
        <v>212</v>
      </c>
      <c r="B214" s="13" t="s">
        <v>99</v>
      </c>
      <c r="C214" s="13">
        <v>12</v>
      </c>
      <c r="D214" s="13">
        <v>3</v>
      </c>
      <c r="E214" s="14" t="str">
        <f>"系统类型-道具,19,"&amp;[1]战斗模型!$AE$434</f>
        <v>系统类型-道具,19,30</v>
      </c>
    </row>
    <row r="215" spans="1:5">
      <c r="A215" s="13">
        <v>213</v>
      </c>
      <c r="B215" s="13" t="s">
        <v>99</v>
      </c>
      <c r="C215" s="13">
        <v>13</v>
      </c>
      <c r="D215" s="13">
        <v>4</v>
      </c>
      <c r="E215" s="14" t="str">
        <f>"系统类型-道具,19,"&amp;[1]战斗模型!$AE$434</f>
        <v>系统类型-道具,19,30</v>
      </c>
    </row>
    <row r="216" spans="1:5">
      <c r="A216" s="13">
        <v>214</v>
      </c>
      <c r="B216" s="13" t="s">
        <v>99</v>
      </c>
      <c r="C216" s="13">
        <v>14</v>
      </c>
      <c r="D216" s="13">
        <v>4</v>
      </c>
      <c r="E216" s="14" t="str">
        <f>"系统类型-道具,19,"&amp;[1]战斗模型!$AE$434</f>
        <v>系统类型-道具,19,30</v>
      </c>
    </row>
    <row r="217" spans="1:5">
      <c r="A217" s="13">
        <v>215</v>
      </c>
      <c r="B217" s="13" t="s">
        <v>99</v>
      </c>
      <c r="C217" s="13">
        <v>15</v>
      </c>
      <c r="D217" s="13">
        <v>4</v>
      </c>
      <c r="E217" s="14" t="str">
        <f>"系统类型-道具,19,"&amp;[1]战斗模型!$AE$434</f>
        <v>系统类型-道具,19,30</v>
      </c>
    </row>
    <row r="218" spans="1:5">
      <c r="A218" s="13">
        <v>216</v>
      </c>
      <c r="B218" s="13" t="s">
        <v>99</v>
      </c>
      <c r="C218" s="13">
        <v>16</v>
      </c>
      <c r="D218" s="13">
        <v>4</v>
      </c>
      <c r="E218" s="14" t="str">
        <f>"系统类型-道具,19,"&amp;[1]战斗模型!$AE$434</f>
        <v>系统类型-道具,19,30</v>
      </c>
    </row>
    <row r="219" spans="1:5">
      <c r="A219" s="13">
        <v>217</v>
      </c>
      <c r="B219" s="13" t="s">
        <v>99</v>
      </c>
      <c r="C219" s="13">
        <v>17</v>
      </c>
      <c r="D219" s="13">
        <v>5</v>
      </c>
      <c r="E219" s="14" t="str">
        <f>"系统类型-道具,19,"&amp;[1]战斗模型!$AE$434</f>
        <v>系统类型-道具,19,30</v>
      </c>
    </row>
    <row r="220" spans="1:5">
      <c r="A220" s="13">
        <v>218</v>
      </c>
      <c r="B220" s="13" t="s">
        <v>99</v>
      </c>
      <c r="C220" s="13">
        <v>18</v>
      </c>
      <c r="D220" s="13">
        <v>5</v>
      </c>
      <c r="E220" s="14" t="str">
        <f>"系统类型-道具,19,"&amp;[1]战斗模型!$AE$434</f>
        <v>系统类型-道具,19,30</v>
      </c>
    </row>
    <row r="221" spans="1:5">
      <c r="A221" s="13">
        <v>219</v>
      </c>
      <c r="B221" s="13" t="s">
        <v>99</v>
      </c>
      <c r="C221" s="13">
        <v>19</v>
      </c>
      <c r="D221" s="13">
        <v>5</v>
      </c>
      <c r="E221" s="14" t="str">
        <f>"系统类型-道具,19,"&amp;[1]战斗模型!$AE$434</f>
        <v>系统类型-道具,19,30</v>
      </c>
    </row>
    <row r="222" spans="1:5">
      <c r="A222" s="13">
        <v>220</v>
      </c>
      <c r="B222" s="13" t="s">
        <v>99</v>
      </c>
      <c r="C222" s="13">
        <v>20</v>
      </c>
      <c r="D222" s="13">
        <v>5</v>
      </c>
      <c r="E222" s="14" t="str">
        <f>"系统类型-道具,19,"&amp;[1]战斗模型!$AE$434</f>
        <v>系统类型-道具,19,30</v>
      </c>
    </row>
    <row r="223" spans="1:5">
      <c r="A223" s="13">
        <v>221</v>
      </c>
      <c r="B223" s="13" t="s">
        <v>99</v>
      </c>
      <c r="C223" s="13">
        <v>21</v>
      </c>
      <c r="D223" s="13">
        <v>6</v>
      </c>
      <c r="E223" s="14" t="str">
        <f>"系统类型-道具,19,"&amp;[1]战斗模型!$AE$434</f>
        <v>系统类型-道具,19,30</v>
      </c>
    </row>
    <row r="224" spans="1:5">
      <c r="A224" s="13">
        <v>222</v>
      </c>
      <c r="B224" s="13" t="s">
        <v>99</v>
      </c>
      <c r="C224" s="13">
        <v>22</v>
      </c>
      <c r="D224" s="13">
        <v>6</v>
      </c>
      <c r="E224" s="14" t="str">
        <f>"系统类型-道具,19,"&amp;[1]战斗模型!$AE$434</f>
        <v>系统类型-道具,19,30</v>
      </c>
    </row>
    <row r="225" spans="1:5">
      <c r="A225" s="13">
        <v>223</v>
      </c>
      <c r="B225" s="13" t="s">
        <v>99</v>
      </c>
      <c r="C225" s="13">
        <v>23</v>
      </c>
      <c r="D225" s="13">
        <v>6</v>
      </c>
      <c r="E225" s="14" t="str">
        <f>"系统类型-道具,19,"&amp;[1]战斗模型!$AE$434</f>
        <v>系统类型-道具,19,30</v>
      </c>
    </row>
    <row r="226" spans="1:5">
      <c r="A226" s="13">
        <v>224</v>
      </c>
      <c r="B226" s="13" t="s">
        <v>99</v>
      </c>
      <c r="C226" s="13">
        <v>24</v>
      </c>
      <c r="D226" s="13">
        <v>6</v>
      </c>
      <c r="E226" s="14" t="str">
        <f>"系统类型-道具,19,"&amp;[1]战斗模型!$AE$434</f>
        <v>系统类型-道具,19,30</v>
      </c>
    </row>
    <row r="227" spans="1:5">
      <c r="A227" s="13">
        <v>225</v>
      </c>
      <c r="B227" s="13" t="s">
        <v>99</v>
      </c>
      <c r="C227" s="13">
        <v>25</v>
      </c>
      <c r="D227" s="13">
        <v>7</v>
      </c>
      <c r="E227" s="14" t="str">
        <f>"系统类型-道具,19,"&amp;[1]战斗模型!$AE$434</f>
        <v>系统类型-道具,19,30</v>
      </c>
    </row>
    <row r="228" spans="1:5">
      <c r="A228" s="13">
        <v>226</v>
      </c>
      <c r="B228" s="13" t="s">
        <v>99</v>
      </c>
      <c r="C228" s="13">
        <v>26</v>
      </c>
      <c r="D228" s="13">
        <v>7</v>
      </c>
      <c r="E228" s="14" t="str">
        <f>"系统类型-道具,19,"&amp;[1]战斗模型!$AE$434</f>
        <v>系统类型-道具,19,30</v>
      </c>
    </row>
    <row r="229" spans="1:5">
      <c r="A229" s="13">
        <v>227</v>
      </c>
      <c r="B229" s="13" t="s">
        <v>99</v>
      </c>
      <c r="C229" s="13">
        <v>27</v>
      </c>
      <c r="D229" s="13">
        <v>7</v>
      </c>
      <c r="E229" s="14" t="str">
        <f>"系统类型-道具,19,"&amp;[1]战斗模型!$AE$434</f>
        <v>系统类型-道具,19,30</v>
      </c>
    </row>
    <row r="230" spans="1:5">
      <c r="A230" s="13">
        <v>228</v>
      </c>
      <c r="B230" s="13" t="s">
        <v>99</v>
      </c>
      <c r="C230" s="13">
        <v>28</v>
      </c>
      <c r="D230" s="13">
        <v>7</v>
      </c>
      <c r="E230" s="14" t="str">
        <f>"系统类型-道具,19,"&amp;[1]战斗模型!$AE$434</f>
        <v>系统类型-道具,19,30</v>
      </c>
    </row>
    <row r="231" spans="1:5">
      <c r="A231" s="13">
        <v>229</v>
      </c>
      <c r="B231" s="13" t="s">
        <v>99</v>
      </c>
      <c r="C231" s="13">
        <v>29</v>
      </c>
      <c r="D231" s="13">
        <v>8</v>
      </c>
      <c r="E231" s="14" t="str">
        <f>"系统类型-道具,19,"&amp;[1]战斗模型!$AE$434</f>
        <v>系统类型-道具,19,30</v>
      </c>
    </row>
    <row r="232" spans="1:5">
      <c r="A232" s="13">
        <v>230</v>
      </c>
      <c r="B232" s="13" t="s">
        <v>99</v>
      </c>
      <c r="C232" s="13">
        <v>30</v>
      </c>
      <c r="D232" s="13">
        <v>8</v>
      </c>
      <c r="E232" s="14" t="str">
        <f>"系统类型-道具,19,"&amp;[1]战斗模型!$AE$434</f>
        <v>系统类型-道具,19,30</v>
      </c>
    </row>
    <row r="233" spans="1:5">
      <c r="A233" s="13">
        <v>231</v>
      </c>
      <c r="B233" s="13" t="s">
        <v>99</v>
      </c>
      <c r="C233" s="13">
        <v>31</v>
      </c>
      <c r="D233" s="13">
        <v>8</v>
      </c>
      <c r="E233" s="14" t="str">
        <f>"系统类型-道具,19,"&amp;[1]战斗模型!$AE$434</f>
        <v>系统类型-道具,19,30</v>
      </c>
    </row>
    <row r="234" spans="1:5">
      <c r="A234" s="13">
        <v>232</v>
      </c>
      <c r="B234" s="13" t="s">
        <v>99</v>
      </c>
      <c r="C234" s="13">
        <v>32</v>
      </c>
      <c r="D234" s="13">
        <v>8</v>
      </c>
      <c r="E234" s="14" t="str">
        <f>"系统类型-道具,19,"&amp;[1]战斗模型!$AE$434</f>
        <v>系统类型-道具,19,30</v>
      </c>
    </row>
    <row r="235" spans="1:5">
      <c r="A235" s="13">
        <v>233</v>
      </c>
      <c r="B235" s="13" t="s">
        <v>99</v>
      </c>
      <c r="C235" s="13">
        <v>33</v>
      </c>
      <c r="D235" s="13">
        <v>9</v>
      </c>
      <c r="E235" s="14" t="str">
        <f>"系统类型-道具,19,"&amp;[1]战斗模型!$AE$434</f>
        <v>系统类型-道具,19,30</v>
      </c>
    </row>
    <row r="236" spans="1:5">
      <c r="A236" s="13">
        <v>234</v>
      </c>
      <c r="B236" s="13" t="s">
        <v>99</v>
      </c>
      <c r="C236" s="13">
        <v>34</v>
      </c>
      <c r="D236" s="13">
        <v>9</v>
      </c>
      <c r="E236" s="14" t="str">
        <f>"系统类型-道具,19,"&amp;[1]战斗模型!$AE$434</f>
        <v>系统类型-道具,19,30</v>
      </c>
    </row>
    <row r="237" spans="1:5">
      <c r="A237" s="13">
        <v>235</v>
      </c>
      <c r="B237" s="13" t="s">
        <v>99</v>
      </c>
      <c r="C237" s="13">
        <v>35</v>
      </c>
      <c r="D237" s="13">
        <v>9</v>
      </c>
      <c r="E237" s="14" t="str">
        <f>"系统类型-道具,19,"&amp;[1]战斗模型!$AE$434</f>
        <v>系统类型-道具,19,30</v>
      </c>
    </row>
    <row r="238" spans="1:5">
      <c r="A238" s="13">
        <v>236</v>
      </c>
      <c r="B238" s="13" t="s">
        <v>99</v>
      </c>
      <c r="C238" s="13">
        <v>36</v>
      </c>
      <c r="D238" s="13">
        <v>9</v>
      </c>
      <c r="E238" s="14" t="str">
        <f>"系统类型-道具,19,"&amp;[1]战斗模型!$AE$434</f>
        <v>系统类型-道具,19,30</v>
      </c>
    </row>
    <row r="239" spans="1:5">
      <c r="A239" s="13">
        <v>237</v>
      </c>
      <c r="B239" s="13" t="s">
        <v>99</v>
      </c>
      <c r="C239" s="13">
        <v>37</v>
      </c>
      <c r="D239" s="13">
        <v>10</v>
      </c>
      <c r="E239" s="14" t="str">
        <f>"系统类型-道具,19,"&amp;[1]战斗模型!$AE$434</f>
        <v>系统类型-道具,19,30</v>
      </c>
    </row>
    <row r="240" spans="1:5">
      <c r="A240" s="13">
        <v>238</v>
      </c>
      <c r="B240" s="13" t="s">
        <v>99</v>
      </c>
      <c r="C240" s="13">
        <v>38</v>
      </c>
      <c r="D240" s="13">
        <v>10</v>
      </c>
      <c r="E240" s="14" t="str">
        <f>"系统类型-道具,19,"&amp;[1]战斗模型!$AE$434</f>
        <v>系统类型-道具,19,30</v>
      </c>
    </row>
    <row r="241" spans="1:5">
      <c r="A241" s="13">
        <v>239</v>
      </c>
      <c r="B241" s="13" t="s">
        <v>99</v>
      </c>
      <c r="C241" s="13">
        <v>39</v>
      </c>
      <c r="D241" s="13">
        <v>10</v>
      </c>
      <c r="E241" s="14" t="str">
        <f>"系统类型-道具,19,"&amp;[1]战斗模型!$AE$434</f>
        <v>系统类型-道具,19,30</v>
      </c>
    </row>
    <row r="242" spans="1:5">
      <c r="A242" s="13">
        <v>240</v>
      </c>
      <c r="B242" s="13" t="s">
        <v>99</v>
      </c>
      <c r="C242" s="13">
        <v>40</v>
      </c>
      <c r="D242" s="13">
        <v>10</v>
      </c>
      <c r="E242" s="14" t="str">
        <f>"系统类型-道具,19,"&amp;[1]战斗模型!$AE$434</f>
        <v>系统类型-道具,19,30</v>
      </c>
    </row>
    <row r="243" spans="1:5">
      <c r="A243" s="13">
        <v>241</v>
      </c>
      <c r="B243" s="13" t="s">
        <v>99</v>
      </c>
      <c r="C243" s="13">
        <v>41</v>
      </c>
      <c r="D243" s="13">
        <v>11</v>
      </c>
      <c r="E243" s="14" t="str">
        <f>"系统类型-道具,19,"&amp;[1]战斗模型!$AE$434</f>
        <v>系统类型-道具,19,30</v>
      </c>
    </row>
    <row r="244" spans="1:5">
      <c r="A244" s="13">
        <v>242</v>
      </c>
      <c r="B244" s="13" t="s">
        <v>99</v>
      </c>
      <c r="C244" s="13">
        <v>42</v>
      </c>
      <c r="D244" s="13">
        <v>11</v>
      </c>
      <c r="E244" s="14" t="str">
        <f>"系统类型-道具,19,"&amp;[1]战斗模型!$AE$434</f>
        <v>系统类型-道具,19,30</v>
      </c>
    </row>
    <row r="245" spans="1:5">
      <c r="A245" s="13">
        <v>243</v>
      </c>
      <c r="B245" s="13" t="s">
        <v>99</v>
      </c>
      <c r="C245" s="13">
        <v>43</v>
      </c>
      <c r="D245" s="13">
        <v>11</v>
      </c>
      <c r="E245" s="14" t="str">
        <f>"系统类型-道具,19,"&amp;[1]战斗模型!$AE$434</f>
        <v>系统类型-道具,19,30</v>
      </c>
    </row>
    <row r="246" spans="1:5">
      <c r="A246" s="13">
        <v>244</v>
      </c>
      <c r="B246" s="13" t="s">
        <v>99</v>
      </c>
      <c r="C246" s="13">
        <v>44</v>
      </c>
      <c r="D246" s="13">
        <v>11</v>
      </c>
      <c r="E246" s="14" t="str">
        <f>"系统类型-道具,19,"&amp;[1]战斗模型!$AE$434</f>
        <v>系统类型-道具,19,30</v>
      </c>
    </row>
    <row r="247" spans="1:5">
      <c r="A247" s="13">
        <v>245</v>
      </c>
      <c r="B247" s="13" t="s">
        <v>99</v>
      </c>
      <c r="C247" s="13">
        <v>45</v>
      </c>
      <c r="D247" s="13">
        <v>12</v>
      </c>
      <c r="E247" s="14" t="str">
        <f>"系统类型-道具,19,"&amp;[1]战斗模型!$AE$434</f>
        <v>系统类型-道具,19,30</v>
      </c>
    </row>
    <row r="248" spans="1:5">
      <c r="A248" s="13">
        <v>246</v>
      </c>
      <c r="B248" s="13" t="s">
        <v>99</v>
      </c>
      <c r="C248" s="13">
        <v>46</v>
      </c>
      <c r="D248" s="13">
        <v>12</v>
      </c>
      <c r="E248" s="14" t="str">
        <f>"系统类型-道具,19,"&amp;[1]战斗模型!$AE$434</f>
        <v>系统类型-道具,19,30</v>
      </c>
    </row>
    <row r="249" spans="1:5">
      <c r="A249" s="13">
        <v>247</v>
      </c>
      <c r="B249" s="13" t="s">
        <v>99</v>
      </c>
      <c r="C249" s="13">
        <v>47</v>
      </c>
      <c r="D249" s="13">
        <v>12</v>
      </c>
      <c r="E249" s="14" t="str">
        <f>"系统类型-道具,19,"&amp;[1]战斗模型!$AE$434</f>
        <v>系统类型-道具,19,30</v>
      </c>
    </row>
    <row r="250" spans="1:5">
      <c r="A250" s="13">
        <v>248</v>
      </c>
      <c r="B250" s="13" t="s">
        <v>99</v>
      </c>
      <c r="C250" s="13">
        <v>48</v>
      </c>
      <c r="D250" s="13">
        <v>12</v>
      </c>
      <c r="E250" s="14" t="str">
        <f>"系统类型-道具,19,"&amp;[1]战斗模型!$AE$434</f>
        <v>系统类型-道具,19,30</v>
      </c>
    </row>
    <row r="251" spans="1:5">
      <c r="A251" s="13">
        <v>249</v>
      </c>
      <c r="B251" s="13" t="s">
        <v>99</v>
      </c>
      <c r="C251" s="13">
        <v>49</v>
      </c>
      <c r="D251" s="13">
        <v>13</v>
      </c>
      <c r="E251" s="14" t="str">
        <f>"系统类型-道具,19,"&amp;[1]战斗模型!$AE$434</f>
        <v>系统类型-道具,19,30</v>
      </c>
    </row>
    <row r="252" spans="1:5">
      <c r="A252" s="13">
        <v>250</v>
      </c>
      <c r="B252" s="13" t="s">
        <v>99</v>
      </c>
      <c r="C252" s="13">
        <v>50</v>
      </c>
      <c r="D252" s="13">
        <v>13</v>
      </c>
      <c r="E252" s="14" t="str">
        <f>"系统类型-道具,19,"&amp;[1]战斗模型!$AE$434</f>
        <v>系统类型-道具,19,30</v>
      </c>
    </row>
    <row r="253" spans="1:5">
      <c r="A253" s="13">
        <v>251</v>
      </c>
      <c r="B253" s="13" t="s">
        <v>99</v>
      </c>
      <c r="C253" s="13">
        <v>51</v>
      </c>
      <c r="D253" s="13">
        <v>13</v>
      </c>
      <c r="E253" s="14" t="str">
        <f>"系统类型-道具,19,"&amp;[1]战斗模型!$AE$434</f>
        <v>系统类型-道具,19,30</v>
      </c>
    </row>
    <row r="254" spans="1:5">
      <c r="A254" s="13">
        <v>252</v>
      </c>
      <c r="B254" s="13" t="s">
        <v>99</v>
      </c>
      <c r="C254" s="13">
        <v>52</v>
      </c>
      <c r="D254" s="13">
        <v>13</v>
      </c>
      <c r="E254" s="14" t="str">
        <f>"系统类型-道具,19,"&amp;[1]战斗模型!$AE$434</f>
        <v>系统类型-道具,19,30</v>
      </c>
    </row>
    <row r="255" spans="1:5">
      <c r="A255" s="13">
        <v>253</v>
      </c>
      <c r="B255" s="13" t="s">
        <v>99</v>
      </c>
      <c r="C255" s="13">
        <v>53</v>
      </c>
      <c r="D255" s="13">
        <v>14</v>
      </c>
      <c r="E255" s="14" t="str">
        <f>"系统类型-道具,19,"&amp;[1]战斗模型!$AE$434</f>
        <v>系统类型-道具,19,30</v>
      </c>
    </row>
    <row r="256" spans="1:5">
      <c r="A256" s="13">
        <v>254</v>
      </c>
      <c r="B256" s="13" t="s">
        <v>99</v>
      </c>
      <c r="C256" s="13">
        <v>54</v>
      </c>
      <c r="D256" s="13">
        <v>14</v>
      </c>
      <c r="E256" s="14" t="str">
        <f>"系统类型-道具,19,"&amp;[1]战斗模型!$AE$434</f>
        <v>系统类型-道具,19,30</v>
      </c>
    </row>
    <row r="257" spans="1:5">
      <c r="A257" s="13">
        <v>255</v>
      </c>
      <c r="B257" s="13" t="s">
        <v>99</v>
      </c>
      <c r="C257" s="13">
        <v>55</v>
      </c>
      <c r="D257" s="13">
        <v>14</v>
      </c>
      <c r="E257" s="14" t="str">
        <f>"系统类型-道具,19,"&amp;[1]战斗模型!$AE$434</f>
        <v>系统类型-道具,19,30</v>
      </c>
    </row>
    <row r="258" spans="1:5">
      <c r="A258" s="13">
        <v>256</v>
      </c>
      <c r="B258" s="13" t="s">
        <v>99</v>
      </c>
      <c r="C258" s="13">
        <v>56</v>
      </c>
      <c r="D258" s="13">
        <v>14</v>
      </c>
      <c r="E258" s="14" t="str">
        <f>"系统类型-道具,19,"&amp;[1]战斗模型!$AE$434</f>
        <v>系统类型-道具,19,30</v>
      </c>
    </row>
    <row r="259" spans="1:5">
      <c r="A259" s="13">
        <v>257</v>
      </c>
      <c r="B259" s="13" t="s">
        <v>99</v>
      </c>
      <c r="C259" s="13">
        <v>57</v>
      </c>
      <c r="D259" s="13">
        <v>15</v>
      </c>
      <c r="E259" s="14" t="str">
        <f>"系统类型-道具,19,"&amp;[1]战斗模型!$AE$434</f>
        <v>系统类型-道具,19,30</v>
      </c>
    </row>
    <row r="260" spans="1:5">
      <c r="A260" s="13">
        <v>258</v>
      </c>
      <c r="B260" s="13" t="s">
        <v>99</v>
      </c>
      <c r="C260" s="13">
        <v>58</v>
      </c>
      <c r="D260" s="13">
        <v>15</v>
      </c>
      <c r="E260" s="14" t="str">
        <f>"系统类型-道具,19,"&amp;[1]战斗模型!$AE$434</f>
        <v>系统类型-道具,19,30</v>
      </c>
    </row>
    <row r="261" spans="1:5">
      <c r="A261" s="13">
        <v>259</v>
      </c>
      <c r="B261" s="13" t="s">
        <v>99</v>
      </c>
      <c r="C261" s="13">
        <v>59</v>
      </c>
      <c r="D261" s="13">
        <v>15</v>
      </c>
      <c r="E261" s="14" t="str">
        <f>"系统类型-道具,19,"&amp;[1]战斗模型!$AE$434</f>
        <v>系统类型-道具,19,30</v>
      </c>
    </row>
    <row r="262" spans="1:5">
      <c r="A262" s="13">
        <v>260</v>
      </c>
      <c r="B262" s="13" t="s">
        <v>99</v>
      </c>
      <c r="C262" s="13">
        <v>60</v>
      </c>
      <c r="D262" s="13">
        <v>15</v>
      </c>
      <c r="E262" s="14" t="str">
        <f>"系统类型-道具,19,"&amp;[1]战斗模型!$AE$434</f>
        <v>系统类型-道具,19,30</v>
      </c>
    </row>
    <row r="263" spans="1:5">
      <c r="A263" s="13">
        <v>261</v>
      </c>
      <c r="B263" s="13" t="s">
        <v>99</v>
      </c>
      <c r="C263" s="13">
        <v>61</v>
      </c>
      <c r="D263" s="13">
        <v>16</v>
      </c>
      <c r="E263" s="14" t="str">
        <f>"系统类型-道具,19,"&amp;[1]战斗模型!$AE$434</f>
        <v>系统类型-道具,19,30</v>
      </c>
    </row>
    <row r="264" spans="1:5">
      <c r="A264" s="13">
        <v>262</v>
      </c>
      <c r="B264" s="13" t="s">
        <v>99</v>
      </c>
      <c r="C264" s="13">
        <v>62</v>
      </c>
      <c r="D264" s="13">
        <v>16</v>
      </c>
      <c r="E264" s="14" t="str">
        <f>"系统类型-道具,19,"&amp;[1]战斗模型!$AE$434</f>
        <v>系统类型-道具,19,30</v>
      </c>
    </row>
    <row r="265" spans="1:5">
      <c r="A265" s="13">
        <v>263</v>
      </c>
      <c r="B265" s="13" t="s">
        <v>99</v>
      </c>
      <c r="C265" s="13">
        <v>63</v>
      </c>
      <c r="D265" s="13">
        <v>16</v>
      </c>
      <c r="E265" s="14" t="str">
        <f>"系统类型-道具,19,"&amp;[1]战斗模型!$AE$434</f>
        <v>系统类型-道具,19,30</v>
      </c>
    </row>
    <row r="266" spans="1:5">
      <c r="A266" s="13">
        <v>264</v>
      </c>
      <c r="B266" s="13" t="s">
        <v>99</v>
      </c>
      <c r="C266" s="13">
        <v>64</v>
      </c>
      <c r="D266" s="13">
        <v>16</v>
      </c>
      <c r="E266" s="14" t="str">
        <f>"系统类型-道具,19,"&amp;[1]战斗模型!$AE$434</f>
        <v>系统类型-道具,19,30</v>
      </c>
    </row>
    <row r="267" spans="1:5">
      <c r="A267" s="13">
        <v>265</v>
      </c>
      <c r="B267" s="13" t="s">
        <v>99</v>
      </c>
      <c r="C267" s="13">
        <v>65</v>
      </c>
      <c r="D267" s="13">
        <v>17</v>
      </c>
      <c r="E267" s="14" t="str">
        <f>"系统类型-道具,19,"&amp;[1]战斗模型!$AE$434</f>
        <v>系统类型-道具,19,30</v>
      </c>
    </row>
    <row r="268" spans="1:5">
      <c r="A268" s="13">
        <v>266</v>
      </c>
      <c r="B268" s="13" t="s">
        <v>99</v>
      </c>
      <c r="C268" s="13">
        <v>66</v>
      </c>
      <c r="D268" s="13">
        <v>17</v>
      </c>
      <c r="E268" s="14" t="str">
        <f>"系统类型-道具,19,"&amp;[1]战斗模型!$AE$434</f>
        <v>系统类型-道具,19,30</v>
      </c>
    </row>
    <row r="269" spans="1:5">
      <c r="A269" s="13">
        <v>267</v>
      </c>
      <c r="B269" s="13" t="s">
        <v>99</v>
      </c>
      <c r="C269" s="13">
        <v>67</v>
      </c>
      <c r="D269" s="13">
        <v>17</v>
      </c>
      <c r="E269" s="14" t="str">
        <f>"系统类型-道具,19,"&amp;[1]战斗模型!$AE$434</f>
        <v>系统类型-道具,19,30</v>
      </c>
    </row>
    <row r="270" spans="1:5">
      <c r="A270" s="13">
        <v>268</v>
      </c>
      <c r="B270" s="13" t="s">
        <v>99</v>
      </c>
      <c r="C270" s="13">
        <v>68</v>
      </c>
      <c r="D270" s="13">
        <v>17</v>
      </c>
      <c r="E270" s="14" t="str">
        <f>"系统类型-道具,19,"&amp;[1]战斗模型!$AE$434</f>
        <v>系统类型-道具,19,30</v>
      </c>
    </row>
    <row r="271" spans="1:5">
      <c r="A271" s="13">
        <v>269</v>
      </c>
      <c r="B271" s="13" t="s">
        <v>99</v>
      </c>
      <c r="C271" s="13">
        <v>69</v>
      </c>
      <c r="D271" s="13">
        <v>18</v>
      </c>
      <c r="E271" s="14" t="str">
        <f>"系统类型-道具,19,"&amp;[1]战斗模型!$AE$434</f>
        <v>系统类型-道具,19,30</v>
      </c>
    </row>
    <row r="272" spans="1:5">
      <c r="A272" s="13">
        <v>270</v>
      </c>
      <c r="B272" s="13" t="s">
        <v>99</v>
      </c>
      <c r="C272" s="13">
        <v>70</v>
      </c>
      <c r="D272" s="13">
        <v>18</v>
      </c>
      <c r="E272" s="14" t="str">
        <f>"系统类型-道具,19,"&amp;[1]战斗模型!$AE$434</f>
        <v>系统类型-道具,19,30</v>
      </c>
    </row>
    <row r="273" spans="1:5">
      <c r="A273" s="13">
        <v>271</v>
      </c>
      <c r="B273" s="13" t="s">
        <v>99</v>
      </c>
      <c r="C273" s="13">
        <v>71</v>
      </c>
      <c r="D273" s="13">
        <v>18</v>
      </c>
      <c r="E273" s="14" t="str">
        <f>"系统类型-道具,19,"&amp;[1]战斗模型!$AE$434</f>
        <v>系统类型-道具,19,30</v>
      </c>
    </row>
    <row r="274" spans="1:5">
      <c r="A274" s="13">
        <v>272</v>
      </c>
      <c r="B274" s="13" t="s">
        <v>99</v>
      </c>
      <c r="C274" s="13">
        <v>72</v>
      </c>
      <c r="D274" s="13">
        <v>18</v>
      </c>
      <c r="E274" s="14" t="str">
        <f>"系统类型-道具,19,"&amp;[1]战斗模型!$AE$434</f>
        <v>系统类型-道具,19,30</v>
      </c>
    </row>
    <row r="275" spans="1:5">
      <c r="A275" s="13">
        <v>273</v>
      </c>
      <c r="B275" s="13" t="s">
        <v>99</v>
      </c>
      <c r="C275" s="13">
        <v>73</v>
      </c>
      <c r="D275" s="13">
        <v>19</v>
      </c>
      <c r="E275" s="14" t="str">
        <f>"系统类型-道具,19,"&amp;[1]战斗模型!$AE$434</f>
        <v>系统类型-道具,19,30</v>
      </c>
    </row>
    <row r="276" spans="1:5">
      <c r="A276" s="13">
        <v>274</v>
      </c>
      <c r="B276" s="13" t="s">
        <v>99</v>
      </c>
      <c r="C276" s="13">
        <v>74</v>
      </c>
      <c r="D276" s="13">
        <v>19</v>
      </c>
      <c r="E276" s="14" t="str">
        <f>"系统类型-道具,19,"&amp;[1]战斗模型!$AE$434</f>
        <v>系统类型-道具,19,30</v>
      </c>
    </row>
    <row r="277" spans="1:5">
      <c r="A277" s="13">
        <v>275</v>
      </c>
      <c r="B277" s="13" t="s">
        <v>99</v>
      </c>
      <c r="C277" s="13">
        <v>75</v>
      </c>
      <c r="D277" s="13">
        <v>19</v>
      </c>
      <c r="E277" s="14" t="str">
        <f>"系统类型-道具,19,"&amp;[1]战斗模型!$AE$434</f>
        <v>系统类型-道具,19,30</v>
      </c>
    </row>
    <row r="278" spans="1:5">
      <c r="A278" s="13">
        <v>276</v>
      </c>
      <c r="B278" s="13" t="s">
        <v>99</v>
      </c>
      <c r="C278" s="13">
        <v>76</v>
      </c>
      <c r="D278" s="13">
        <v>19</v>
      </c>
      <c r="E278" s="14" t="str">
        <f>"系统类型-道具,19,"&amp;[1]战斗模型!$AE$434</f>
        <v>系统类型-道具,19,30</v>
      </c>
    </row>
    <row r="279" spans="1:5">
      <c r="A279" s="13">
        <v>277</v>
      </c>
      <c r="B279" s="13" t="s">
        <v>99</v>
      </c>
      <c r="C279" s="13">
        <v>77</v>
      </c>
      <c r="D279" s="13">
        <v>20</v>
      </c>
      <c r="E279" s="14" t="str">
        <f>"系统类型-道具,19,"&amp;[1]战斗模型!$AE$434</f>
        <v>系统类型-道具,19,30</v>
      </c>
    </row>
    <row r="280" spans="1:5">
      <c r="A280" s="13">
        <v>278</v>
      </c>
      <c r="B280" s="13" t="s">
        <v>99</v>
      </c>
      <c r="C280" s="13">
        <v>78</v>
      </c>
      <c r="D280" s="13">
        <v>20</v>
      </c>
      <c r="E280" s="14" t="str">
        <f>"系统类型-道具,19,"&amp;[1]战斗模型!$AE$434</f>
        <v>系统类型-道具,19,30</v>
      </c>
    </row>
    <row r="281" spans="1:5">
      <c r="A281" s="13">
        <v>279</v>
      </c>
      <c r="B281" s="13" t="s">
        <v>99</v>
      </c>
      <c r="C281" s="13">
        <v>79</v>
      </c>
      <c r="D281" s="13">
        <v>20</v>
      </c>
      <c r="E281" s="14" t="str">
        <f>"系统类型-道具,19,"&amp;[1]战斗模型!$AE$434</f>
        <v>系统类型-道具,19,30</v>
      </c>
    </row>
    <row r="282" spans="1:5">
      <c r="A282" s="13">
        <v>280</v>
      </c>
      <c r="B282" s="13" t="s">
        <v>99</v>
      </c>
      <c r="C282" s="13">
        <v>80</v>
      </c>
      <c r="D282" s="13">
        <v>20</v>
      </c>
      <c r="E282" s="14" t="str">
        <f>"系统类型-道具,19,"&amp;[1]战斗模型!$AE$434</f>
        <v>系统类型-道具,19,30</v>
      </c>
    </row>
    <row r="283" spans="1:5">
      <c r="A283" s="13">
        <v>281</v>
      </c>
      <c r="B283" s="13" t="s">
        <v>99</v>
      </c>
      <c r="C283" s="13">
        <v>81</v>
      </c>
      <c r="D283" s="13">
        <v>21</v>
      </c>
      <c r="E283" s="14" t="str">
        <f>"系统类型-道具,19,"&amp;[1]战斗模型!$AE$434</f>
        <v>系统类型-道具,19,30</v>
      </c>
    </row>
    <row r="284" spans="1:5">
      <c r="A284" s="13">
        <v>282</v>
      </c>
      <c r="B284" s="13" t="s">
        <v>99</v>
      </c>
      <c r="C284" s="13">
        <v>82</v>
      </c>
      <c r="D284" s="13">
        <v>21</v>
      </c>
      <c r="E284" s="14" t="str">
        <f>"系统类型-道具,19,"&amp;[1]战斗模型!$AE$434</f>
        <v>系统类型-道具,19,30</v>
      </c>
    </row>
    <row r="285" spans="1:5">
      <c r="A285" s="13">
        <v>283</v>
      </c>
      <c r="B285" s="13" t="s">
        <v>99</v>
      </c>
      <c r="C285" s="13">
        <v>83</v>
      </c>
      <c r="D285" s="13">
        <v>21</v>
      </c>
      <c r="E285" s="14" t="str">
        <f>"系统类型-道具,19,"&amp;[1]战斗模型!$AE$434</f>
        <v>系统类型-道具,19,30</v>
      </c>
    </row>
    <row r="286" spans="1:5">
      <c r="A286" s="13">
        <v>284</v>
      </c>
      <c r="B286" s="13" t="s">
        <v>99</v>
      </c>
      <c r="C286" s="13">
        <v>84</v>
      </c>
      <c r="D286" s="13">
        <v>21</v>
      </c>
      <c r="E286" s="14" t="str">
        <f>"系统类型-道具,19,"&amp;[1]战斗模型!$AE$434</f>
        <v>系统类型-道具,19,30</v>
      </c>
    </row>
    <row r="287" spans="1:5">
      <c r="A287" s="13">
        <v>285</v>
      </c>
      <c r="B287" s="13" t="s">
        <v>99</v>
      </c>
      <c r="C287" s="13">
        <v>85</v>
      </c>
      <c r="D287" s="13">
        <v>22</v>
      </c>
      <c r="E287" s="14" t="str">
        <f>"系统类型-道具,19,"&amp;[1]战斗模型!$AE$434</f>
        <v>系统类型-道具,19,30</v>
      </c>
    </row>
    <row r="288" spans="1:5">
      <c r="A288" s="13">
        <v>286</v>
      </c>
      <c r="B288" s="13" t="s">
        <v>99</v>
      </c>
      <c r="C288" s="13">
        <v>86</v>
      </c>
      <c r="D288" s="13">
        <v>22</v>
      </c>
      <c r="E288" s="14" t="str">
        <f>"系统类型-道具,19,"&amp;[1]战斗模型!$AE$434</f>
        <v>系统类型-道具,19,30</v>
      </c>
    </row>
    <row r="289" spans="1:5">
      <c r="A289" s="13">
        <v>287</v>
      </c>
      <c r="B289" s="13" t="s">
        <v>99</v>
      </c>
      <c r="C289" s="13">
        <v>87</v>
      </c>
      <c r="D289" s="13">
        <v>22</v>
      </c>
      <c r="E289" s="14" t="str">
        <f>"系统类型-道具,19,"&amp;[1]战斗模型!$AE$434</f>
        <v>系统类型-道具,19,30</v>
      </c>
    </row>
    <row r="290" spans="1:5">
      <c r="A290" s="13">
        <v>288</v>
      </c>
      <c r="B290" s="13" t="s">
        <v>99</v>
      </c>
      <c r="C290" s="13">
        <v>88</v>
      </c>
      <c r="D290" s="13">
        <v>22</v>
      </c>
      <c r="E290" s="14" t="str">
        <f>"系统类型-道具,19,"&amp;[1]战斗模型!$AE$434</f>
        <v>系统类型-道具,19,30</v>
      </c>
    </row>
    <row r="291" spans="1:5">
      <c r="A291" s="13">
        <v>289</v>
      </c>
      <c r="B291" s="13" t="s">
        <v>99</v>
      </c>
      <c r="C291" s="13">
        <v>89</v>
      </c>
      <c r="D291" s="13">
        <v>23</v>
      </c>
      <c r="E291" s="14" t="str">
        <f>"系统类型-道具,19,"&amp;[1]战斗模型!$AE$434</f>
        <v>系统类型-道具,19,30</v>
      </c>
    </row>
    <row r="292" spans="1:5">
      <c r="A292" s="13">
        <v>290</v>
      </c>
      <c r="B292" s="13" t="s">
        <v>99</v>
      </c>
      <c r="C292" s="13">
        <v>90</v>
      </c>
      <c r="D292" s="13">
        <v>23</v>
      </c>
      <c r="E292" s="14" t="str">
        <f>"系统类型-道具,19,"&amp;[1]战斗模型!$AE$434</f>
        <v>系统类型-道具,19,30</v>
      </c>
    </row>
    <row r="293" spans="1:5">
      <c r="A293" s="13">
        <v>291</v>
      </c>
      <c r="B293" s="13" t="s">
        <v>99</v>
      </c>
      <c r="C293" s="13">
        <v>91</v>
      </c>
      <c r="D293" s="13">
        <v>23</v>
      </c>
      <c r="E293" s="14" t="str">
        <f>"系统类型-道具,19,"&amp;[1]战斗模型!$AE$434</f>
        <v>系统类型-道具,19,30</v>
      </c>
    </row>
    <row r="294" spans="1:5">
      <c r="A294" s="13">
        <v>292</v>
      </c>
      <c r="B294" s="13" t="s">
        <v>99</v>
      </c>
      <c r="C294" s="13">
        <v>92</v>
      </c>
      <c r="D294" s="13">
        <v>23</v>
      </c>
      <c r="E294" s="14" t="str">
        <f>"系统类型-道具,19,"&amp;[1]战斗模型!$AE$434</f>
        <v>系统类型-道具,19,30</v>
      </c>
    </row>
    <row r="295" spans="1:5">
      <c r="A295" s="13">
        <v>293</v>
      </c>
      <c r="B295" s="13" t="s">
        <v>99</v>
      </c>
      <c r="C295" s="13">
        <v>93</v>
      </c>
      <c r="D295" s="13">
        <v>24</v>
      </c>
      <c r="E295" s="14" t="str">
        <f>"系统类型-道具,19,"&amp;[1]战斗模型!$AE$434</f>
        <v>系统类型-道具,19,30</v>
      </c>
    </row>
    <row r="296" spans="1:5">
      <c r="A296" s="13">
        <v>294</v>
      </c>
      <c r="B296" s="13" t="s">
        <v>99</v>
      </c>
      <c r="C296" s="13">
        <v>94</v>
      </c>
      <c r="D296" s="13">
        <v>24</v>
      </c>
      <c r="E296" s="14" t="str">
        <f>"系统类型-道具,19,"&amp;[1]战斗模型!$AE$434</f>
        <v>系统类型-道具,19,30</v>
      </c>
    </row>
    <row r="297" spans="1:5">
      <c r="A297" s="13">
        <v>295</v>
      </c>
      <c r="B297" s="13" t="s">
        <v>99</v>
      </c>
      <c r="C297" s="13">
        <v>95</v>
      </c>
      <c r="D297" s="13">
        <v>24</v>
      </c>
      <c r="E297" s="14" t="str">
        <f>"系统类型-道具,19,"&amp;[1]战斗模型!$AE$434</f>
        <v>系统类型-道具,19,30</v>
      </c>
    </row>
    <row r="298" spans="1:5">
      <c r="A298" s="13">
        <v>296</v>
      </c>
      <c r="B298" s="13" t="s">
        <v>99</v>
      </c>
      <c r="C298" s="13">
        <v>96</v>
      </c>
      <c r="D298" s="13">
        <v>24</v>
      </c>
      <c r="E298" s="14" t="str">
        <f>"系统类型-道具,19,"&amp;[1]战斗模型!$AE$434</f>
        <v>系统类型-道具,19,30</v>
      </c>
    </row>
    <row r="299" spans="1:5">
      <c r="A299" s="13">
        <v>297</v>
      </c>
      <c r="B299" s="13" t="s">
        <v>99</v>
      </c>
      <c r="C299" s="13">
        <v>97</v>
      </c>
      <c r="D299" s="13">
        <v>25</v>
      </c>
      <c r="E299" s="14" t="str">
        <f>"系统类型-道具,19,"&amp;[1]战斗模型!$AE$434</f>
        <v>系统类型-道具,19,30</v>
      </c>
    </row>
    <row r="300" spans="1:5">
      <c r="A300" s="13">
        <v>298</v>
      </c>
      <c r="B300" s="13" t="s">
        <v>99</v>
      </c>
      <c r="C300" s="13">
        <v>98</v>
      </c>
      <c r="D300" s="13">
        <v>25</v>
      </c>
      <c r="E300" s="14" t="str">
        <f>"系统类型-道具,19,"&amp;[1]战斗模型!$AE$434</f>
        <v>系统类型-道具,19,30</v>
      </c>
    </row>
    <row r="301" spans="1:5">
      <c r="A301" s="13">
        <v>299</v>
      </c>
      <c r="B301" s="13" t="s">
        <v>99</v>
      </c>
      <c r="C301" s="13">
        <v>99</v>
      </c>
      <c r="D301" s="13">
        <v>25</v>
      </c>
      <c r="E301" s="14" t="str">
        <f>"系统类型-道具,19,"&amp;[1]战斗模型!$AE$434</f>
        <v>系统类型-道具,19,30</v>
      </c>
    </row>
    <row r="302" spans="1:5">
      <c r="A302" s="13">
        <v>300</v>
      </c>
      <c r="B302" s="13" t="s">
        <v>99</v>
      </c>
      <c r="C302" s="13">
        <v>100</v>
      </c>
      <c r="D302" s="13">
        <v>25</v>
      </c>
      <c r="E302" s="14" t="str">
        <f>"系统类型-道具,19,"&amp;[1]战斗模型!$AE$434</f>
        <v>系统类型-道具,19,30</v>
      </c>
    </row>
    <row r="303" spans="1:5">
      <c r="A303" s="13">
        <v>301</v>
      </c>
      <c r="B303" s="13" t="s">
        <v>104</v>
      </c>
      <c r="C303" s="13">
        <v>1</v>
      </c>
      <c r="D303" s="13">
        <v>1</v>
      </c>
      <c r="E303" s="13" t="str">
        <f>"系统类型-道具,19,"&amp;[1]战斗模型!$AF434</f>
        <v>系统类型-道具,19,40</v>
      </c>
    </row>
    <row r="304" spans="1:5">
      <c r="A304" s="13">
        <v>302</v>
      </c>
      <c r="B304" s="13" t="s">
        <v>104</v>
      </c>
      <c r="C304" s="13">
        <v>2</v>
      </c>
      <c r="D304" s="13">
        <v>1</v>
      </c>
      <c r="E304" s="13" t="str">
        <f>"系统类型-道具,19,"&amp;[1]战斗模型!$AF435</f>
        <v>系统类型-道具,19,52</v>
      </c>
    </row>
    <row r="305" spans="1:5">
      <c r="A305" s="13">
        <v>303</v>
      </c>
      <c r="B305" s="13" t="s">
        <v>104</v>
      </c>
      <c r="C305" s="13">
        <v>3</v>
      </c>
      <c r="D305" s="13">
        <v>1</v>
      </c>
      <c r="E305" s="13" t="str">
        <f>"系统类型-道具,19,"&amp;[1]战斗模型!$AF436</f>
        <v>系统类型-道具,19,60</v>
      </c>
    </row>
    <row r="306" spans="1:5">
      <c r="A306" s="13">
        <v>304</v>
      </c>
      <c r="B306" s="13" t="s">
        <v>104</v>
      </c>
      <c r="C306" s="13">
        <v>4</v>
      </c>
      <c r="D306" s="13">
        <v>2</v>
      </c>
      <c r="E306" s="13" t="str">
        <f>"系统类型-道具,19,"&amp;[1]战斗模型!$AF437</f>
        <v>系统类型-道具,19,64</v>
      </c>
    </row>
    <row r="307" spans="1:5">
      <c r="A307" s="13">
        <v>305</v>
      </c>
      <c r="B307" s="13" t="s">
        <v>104</v>
      </c>
      <c r="C307" s="13">
        <v>5</v>
      </c>
      <c r="D307" s="13">
        <v>2</v>
      </c>
      <c r="E307" s="13" t="str">
        <f>"系统类型-道具,19,"&amp;[1]战斗模型!$AF438</f>
        <v>系统类型-道具,19,64</v>
      </c>
    </row>
    <row r="308" spans="1:5">
      <c r="A308" s="13">
        <v>306</v>
      </c>
      <c r="B308" s="13" t="s">
        <v>104</v>
      </c>
      <c r="C308" s="13">
        <v>6</v>
      </c>
      <c r="D308" s="13">
        <v>2</v>
      </c>
      <c r="E308" s="13" t="str">
        <f>"系统类型-道具,19,"&amp;[1]战斗模型!$AF439</f>
        <v>系统类型-道具,19,68</v>
      </c>
    </row>
    <row r="309" spans="1:5">
      <c r="A309" s="13">
        <v>307</v>
      </c>
      <c r="B309" s="13" t="s">
        <v>104</v>
      </c>
      <c r="C309" s="13">
        <v>7</v>
      </c>
      <c r="D309" s="13">
        <v>3</v>
      </c>
      <c r="E309" s="13" t="str">
        <f>"系统类型-道具,19,"&amp;[1]战斗模型!$AF440</f>
        <v>系统类型-道具,19,72</v>
      </c>
    </row>
    <row r="310" spans="1:5">
      <c r="A310" s="13">
        <v>308</v>
      </c>
      <c r="B310" s="13" t="s">
        <v>104</v>
      </c>
      <c r="C310" s="13">
        <v>8</v>
      </c>
      <c r="D310" s="13">
        <v>3</v>
      </c>
      <c r="E310" s="13" t="str">
        <f>"系统类型-道具,19,"&amp;[1]战斗模型!$AF441</f>
        <v>系统类型-道具,19,76</v>
      </c>
    </row>
    <row r="311" spans="1:5">
      <c r="A311" s="13">
        <v>309</v>
      </c>
      <c r="B311" s="13" t="s">
        <v>104</v>
      </c>
      <c r="C311" s="13">
        <v>9</v>
      </c>
      <c r="D311" s="13">
        <v>3</v>
      </c>
      <c r="E311" s="13" t="str">
        <f>"系统类型-道具,19,"&amp;[1]战斗模型!$AF442</f>
        <v>系统类型-道具,19,76</v>
      </c>
    </row>
    <row r="312" spans="1:5">
      <c r="A312" s="13">
        <v>310</v>
      </c>
      <c r="B312" s="13" t="s">
        <v>104</v>
      </c>
      <c r="C312" s="13">
        <v>10</v>
      </c>
      <c r="D312" s="13">
        <v>4</v>
      </c>
      <c r="E312" s="13" t="str">
        <f>"系统类型-道具,19,"&amp;[1]战斗模型!$AF443</f>
        <v>系统类型-道具,19,76</v>
      </c>
    </row>
    <row r="313" spans="1:5">
      <c r="A313" s="13">
        <v>311</v>
      </c>
      <c r="B313" s="13" t="s">
        <v>104</v>
      </c>
      <c r="C313" s="13">
        <v>11</v>
      </c>
      <c r="D313" s="13">
        <v>4</v>
      </c>
      <c r="E313" s="13" t="str">
        <f>"系统类型-道具,19,"&amp;[1]战斗模型!$AF444</f>
        <v>系统类型-道具,19,80</v>
      </c>
    </row>
    <row r="314" spans="1:5">
      <c r="A314" s="13">
        <v>312</v>
      </c>
      <c r="B314" s="13" t="s">
        <v>104</v>
      </c>
      <c r="C314" s="13">
        <v>12</v>
      </c>
      <c r="D314" s="13">
        <v>4</v>
      </c>
      <c r="E314" s="13" t="str">
        <f>"系统类型-道具,19,"&amp;[1]战斗模型!$AF445</f>
        <v>系统类型-道具,19,80</v>
      </c>
    </row>
    <row r="315" spans="1:5">
      <c r="A315" s="13">
        <v>313</v>
      </c>
      <c r="B315" s="13" t="s">
        <v>104</v>
      </c>
      <c r="C315" s="13">
        <v>13</v>
      </c>
      <c r="D315" s="13">
        <v>5</v>
      </c>
      <c r="E315" s="13" t="str">
        <f>"系统类型-道具,19,"&amp;[1]战斗模型!$AF446</f>
        <v>系统类型-道具,19,84</v>
      </c>
    </row>
    <row r="316" spans="1:5">
      <c r="A316" s="13">
        <v>314</v>
      </c>
      <c r="B316" s="13" t="s">
        <v>104</v>
      </c>
      <c r="C316" s="13">
        <v>14</v>
      </c>
      <c r="D316" s="13">
        <v>5</v>
      </c>
      <c r="E316" s="13" t="str">
        <f>"系统类型-道具,19,"&amp;[1]战斗模型!$AF447</f>
        <v>系统类型-道具,19,84</v>
      </c>
    </row>
    <row r="317" spans="1:5">
      <c r="A317" s="13">
        <v>315</v>
      </c>
      <c r="B317" s="13" t="s">
        <v>104</v>
      </c>
      <c r="C317" s="13">
        <v>15</v>
      </c>
      <c r="D317" s="13">
        <v>5</v>
      </c>
      <c r="E317" s="13" t="str">
        <f>"系统类型-道具,19,"&amp;[1]战斗模型!$AF448</f>
        <v>系统类型-道具,19,84</v>
      </c>
    </row>
    <row r="318" spans="1:5">
      <c r="A318" s="13">
        <v>316</v>
      </c>
      <c r="B318" s="13" t="s">
        <v>104</v>
      </c>
      <c r="C318" s="13">
        <v>16</v>
      </c>
      <c r="D318" s="13">
        <v>6</v>
      </c>
      <c r="E318" s="13" t="str">
        <f>"系统类型-道具,19,"&amp;[1]战斗模型!$AF449</f>
        <v>系统类型-道具,19,84</v>
      </c>
    </row>
    <row r="319" spans="1:5">
      <c r="A319" s="13">
        <v>317</v>
      </c>
      <c r="B319" s="13" t="s">
        <v>104</v>
      </c>
      <c r="C319" s="13">
        <v>17</v>
      </c>
      <c r="D319" s="13">
        <v>6</v>
      </c>
      <c r="E319" s="13" t="str">
        <f>"系统类型-道具,19,"&amp;[1]战斗模型!$AF450</f>
        <v>系统类型-道具,19,88</v>
      </c>
    </row>
    <row r="320" spans="1:5">
      <c r="A320" s="13">
        <v>318</v>
      </c>
      <c r="B320" s="13" t="s">
        <v>104</v>
      </c>
      <c r="C320" s="13">
        <v>18</v>
      </c>
      <c r="D320" s="13">
        <v>6</v>
      </c>
      <c r="E320" s="13" t="str">
        <f>"系统类型-道具,19,"&amp;[1]战斗模型!$AF451</f>
        <v>系统类型-道具,19,88</v>
      </c>
    </row>
    <row r="321" spans="1:5">
      <c r="A321" s="13">
        <v>319</v>
      </c>
      <c r="B321" s="13" t="s">
        <v>104</v>
      </c>
      <c r="C321" s="13">
        <v>19</v>
      </c>
      <c r="D321" s="13">
        <v>7</v>
      </c>
      <c r="E321" s="13" t="str">
        <f>"系统类型-道具,19,"&amp;[1]战斗模型!$AF452</f>
        <v>系统类型-道具,19,88</v>
      </c>
    </row>
    <row r="322" spans="1:5">
      <c r="A322" s="13">
        <v>320</v>
      </c>
      <c r="B322" s="13" t="s">
        <v>104</v>
      </c>
      <c r="C322" s="13">
        <v>20</v>
      </c>
      <c r="D322" s="13">
        <v>7</v>
      </c>
      <c r="E322" s="13" t="str">
        <f>"系统类型-道具,19,"&amp;[1]战斗模型!$AF453</f>
        <v>系统类型-道具,19,92</v>
      </c>
    </row>
    <row r="323" spans="1:5">
      <c r="A323" s="13">
        <v>321</v>
      </c>
      <c r="B323" s="13" t="s">
        <v>104</v>
      </c>
      <c r="C323" s="13">
        <v>21</v>
      </c>
      <c r="D323" s="13">
        <v>7</v>
      </c>
      <c r="E323" s="13" t="str">
        <f>"系统类型-道具,19,"&amp;[1]战斗模型!$AF454</f>
        <v>系统类型-道具,19,92</v>
      </c>
    </row>
    <row r="324" spans="1:5">
      <c r="A324" s="13">
        <v>322</v>
      </c>
      <c r="B324" s="13" t="s">
        <v>104</v>
      </c>
      <c r="C324" s="13">
        <v>22</v>
      </c>
      <c r="D324" s="13">
        <v>8</v>
      </c>
      <c r="E324" s="13" t="str">
        <f>"系统类型-道具,19,"&amp;[1]战斗模型!$AF455</f>
        <v>系统类型-道具,19,92</v>
      </c>
    </row>
    <row r="325" spans="1:5">
      <c r="A325" s="13">
        <v>323</v>
      </c>
      <c r="B325" s="13" t="s">
        <v>104</v>
      </c>
      <c r="C325" s="13">
        <v>23</v>
      </c>
      <c r="D325" s="13">
        <v>8</v>
      </c>
      <c r="E325" s="13" t="str">
        <f>"系统类型-道具,19,"&amp;[1]战斗模型!$AF456</f>
        <v>系统类型-道具,19,92</v>
      </c>
    </row>
    <row r="326" spans="1:5">
      <c r="A326" s="13">
        <v>324</v>
      </c>
      <c r="B326" s="13" t="s">
        <v>104</v>
      </c>
      <c r="C326" s="13">
        <v>24</v>
      </c>
      <c r="D326" s="13">
        <v>8</v>
      </c>
      <c r="E326" s="13" t="str">
        <f>"系统类型-道具,19,"&amp;[1]战斗模型!$AF457</f>
        <v>系统类型-道具,19,92</v>
      </c>
    </row>
    <row r="327" spans="1:5">
      <c r="A327" s="13">
        <v>325</v>
      </c>
      <c r="B327" s="13" t="s">
        <v>104</v>
      </c>
      <c r="C327" s="13">
        <v>25</v>
      </c>
      <c r="D327" s="13">
        <v>9</v>
      </c>
      <c r="E327" s="13" t="str">
        <f>"系统类型-道具,19,"&amp;[1]战斗模型!$AF458</f>
        <v>系统类型-道具,19,96</v>
      </c>
    </row>
    <row r="328" spans="1:5">
      <c r="A328" s="13">
        <v>326</v>
      </c>
      <c r="B328" s="13" t="s">
        <v>104</v>
      </c>
      <c r="C328" s="13">
        <v>26</v>
      </c>
      <c r="D328" s="13">
        <v>9</v>
      </c>
      <c r="E328" s="13" t="str">
        <f>"系统类型-道具,19,"&amp;[1]战斗模型!$AF459</f>
        <v>系统类型-道具,19,96</v>
      </c>
    </row>
    <row r="329" spans="1:5">
      <c r="A329" s="13">
        <v>327</v>
      </c>
      <c r="B329" s="13" t="s">
        <v>104</v>
      </c>
      <c r="C329" s="13">
        <v>27</v>
      </c>
      <c r="D329" s="13">
        <v>9</v>
      </c>
      <c r="E329" s="13" t="str">
        <f>"系统类型-道具,19,"&amp;[1]战斗模型!$AF460</f>
        <v>系统类型-道具,19,96</v>
      </c>
    </row>
    <row r="330" spans="1:5">
      <c r="A330" s="13">
        <v>328</v>
      </c>
      <c r="B330" s="13" t="s">
        <v>104</v>
      </c>
      <c r="C330" s="13">
        <v>28</v>
      </c>
      <c r="D330" s="13">
        <v>10</v>
      </c>
      <c r="E330" s="13" t="str">
        <f>"系统类型-道具,19,"&amp;[1]战斗模型!$AF461</f>
        <v>系统类型-道具,19,96</v>
      </c>
    </row>
    <row r="331" spans="1:5">
      <c r="A331" s="13">
        <v>329</v>
      </c>
      <c r="B331" s="13" t="s">
        <v>104</v>
      </c>
      <c r="C331" s="13">
        <v>29</v>
      </c>
      <c r="D331" s="13">
        <v>10</v>
      </c>
      <c r="E331" s="13" t="str">
        <f>"系统类型-道具,19,"&amp;[1]战斗模型!$AF462</f>
        <v>系统类型-道具,19,100</v>
      </c>
    </row>
    <row r="332" spans="1:5">
      <c r="A332" s="13">
        <v>330</v>
      </c>
      <c r="B332" s="13" t="s">
        <v>104</v>
      </c>
      <c r="C332" s="13">
        <v>30</v>
      </c>
      <c r="D332" s="13">
        <v>10</v>
      </c>
      <c r="E332" s="13" t="str">
        <f>"系统类型-道具,19,"&amp;[1]战斗模型!$AF463</f>
        <v>系统类型-道具,19,100</v>
      </c>
    </row>
    <row r="333" spans="1:5">
      <c r="A333" s="13">
        <v>331</v>
      </c>
      <c r="B333" s="13" t="s">
        <v>104</v>
      </c>
      <c r="C333" s="13">
        <v>31</v>
      </c>
      <c r="D333" s="13">
        <v>11</v>
      </c>
      <c r="E333" s="13" t="str">
        <f>"系统类型-道具,19,"&amp;[1]战斗模型!$AF464</f>
        <v>系统类型-道具,19,100</v>
      </c>
    </row>
    <row r="334" spans="1:5">
      <c r="A334" s="13">
        <v>332</v>
      </c>
      <c r="B334" s="13" t="s">
        <v>104</v>
      </c>
      <c r="C334" s="13">
        <v>32</v>
      </c>
      <c r="D334" s="13">
        <v>11</v>
      </c>
      <c r="E334" s="13" t="str">
        <f>"系统类型-道具,19,"&amp;[1]战斗模型!$AF465</f>
        <v>系统类型-道具,19,100</v>
      </c>
    </row>
    <row r="335" spans="1:5">
      <c r="A335" s="13">
        <v>333</v>
      </c>
      <c r="B335" s="13" t="s">
        <v>104</v>
      </c>
      <c r="C335" s="13">
        <v>33</v>
      </c>
      <c r="D335" s="13">
        <v>11</v>
      </c>
      <c r="E335" s="13" t="str">
        <f>"系统类型-道具,19,"&amp;[1]战斗模型!$AF466</f>
        <v>系统类型-道具,19,100</v>
      </c>
    </row>
    <row r="336" spans="1:5">
      <c r="A336" s="13">
        <v>334</v>
      </c>
      <c r="B336" s="13" t="s">
        <v>104</v>
      </c>
      <c r="C336" s="13">
        <v>34</v>
      </c>
      <c r="D336" s="13">
        <v>12</v>
      </c>
      <c r="E336" s="13" t="str">
        <f>"系统类型-道具,19,"&amp;[1]战斗模型!$AF467</f>
        <v>系统类型-道具,19,100</v>
      </c>
    </row>
    <row r="337" spans="1:5">
      <c r="A337" s="13">
        <v>335</v>
      </c>
      <c r="B337" s="13" t="s">
        <v>104</v>
      </c>
      <c r="C337" s="13">
        <v>35</v>
      </c>
      <c r="D337" s="13">
        <v>12</v>
      </c>
      <c r="E337" s="13" t="str">
        <f>"系统类型-道具,19,"&amp;[1]战斗模型!$AF468</f>
        <v>系统类型-道具,19,100</v>
      </c>
    </row>
    <row r="338" spans="1:5">
      <c r="A338" s="13">
        <v>336</v>
      </c>
      <c r="B338" s="13" t="s">
        <v>104</v>
      </c>
      <c r="C338" s="13">
        <v>36</v>
      </c>
      <c r="D338" s="13">
        <v>12</v>
      </c>
      <c r="E338" s="13" t="str">
        <f>"系统类型-道具,19,"&amp;[1]战斗模型!$AF469</f>
        <v>系统类型-道具,19,104</v>
      </c>
    </row>
    <row r="339" spans="1:5">
      <c r="A339" s="13">
        <v>337</v>
      </c>
      <c r="B339" s="13" t="s">
        <v>104</v>
      </c>
      <c r="C339" s="13">
        <v>37</v>
      </c>
      <c r="D339" s="13">
        <v>13</v>
      </c>
      <c r="E339" s="13" t="str">
        <f>"系统类型-道具,19,"&amp;[1]战斗模型!$AF470</f>
        <v>系统类型-道具,19,104</v>
      </c>
    </row>
    <row r="340" spans="1:5">
      <c r="A340" s="13">
        <v>338</v>
      </c>
      <c r="B340" s="13" t="s">
        <v>104</v>
      </c>
      <c r="C340" s="13">
        <v>38</v>
      </c>
      <c r="D340" s="13">
        <v>13</v>
      </c>
      <c r="E340" s="13" t="str">
        <f>"系统类型-道具,19,"&amp;[1]战斗模型!$AF471</f>
        <v>系统类型-道具,19,104</v>
      </c>
    </row>
    <row r="341" spans="1:5">
      <c r="A341" s="13">
        <v>339</v>
      </c>
      <c r="B341" s="13" t="s">
        <v>104</v>
      </c>
      <c r="C341" s="13">
        <v>39</v>
      </c>
      <c r="D341" s="13">
        <v>13</v>
      </c>
      <c r="E341" s="13" t="str">
        <f>"系统类型-道具,19,"&amp;[1]战斗模型!$AF472</f>
        <v>系统类型-道具,19,104</v>
      </c>
    </row>
    <row r="342" spans="1:5">
      <c r="A342" s="13">
        <v>340</v>
      </c>
      <c r="B342" s="13" t="s">
        <v>104</v>
      </c>
      <c r="C342" s="13">
        <v>40</v>
      </c>
      <c r="D342" s="13">
        <v>14</v>
      </c>
      <c r="E342" s="13" t="str">
        <f>"系统类型-道具,19,"&amp;[1]战斗模型!$AF473</f>
        <v>系统类型-道具,19,104</v>
      </c>
    </row>
    <row r="343" spans="1:5">
      <c r="A343" s="13">
        <v>341</v>
      </c>
      <c r="B343" s="13" t="s">
        <v>104</v>
      </c>
      <c r="C343" s="13">
        <v>41</v>
      </c>
      <c r="D343" s="13">
        <v>14</v>
      </c>
      <c r="E343" s="13" t="str">
        <f>"系统类型-道具,19,"&amp;[1]战斗模型!$AF474</f>
        <v>系统类型-道具,19,104</v>
      </c>
    </row>
    <row r="344" spans="1:5">
      <c r="A344" s="13">
        <v>342</v>
      </c>
      <c r="B344" s="13" t="s">
        <v>104</v>
      </c>
      <c r="C344" s="13">
        <v>42</v>
      </c>
      <c r="D344" s="13">
        <v>14</v>
      </c>
      <c r="E344" s="13" t="str">
        <f>"系统类型-道具,19,"&amp;[1]战斗模型!$AF475</f>
        <v>系统类型-道具,19,104</v>
      </c>
    </row>
    <row r="345" spans="1:5">
      <c r="A345" s="13">
        <v>343</v>
      </c>
      <c r="B345" s="13" t="s">
        <v>104</v>
      </c>
      <c r="C345" s="13">
        <v>43</v>
      </c>
      <c r="D345" s="13">
        <v>15</v>
      </c>
      <c r="E345" s="13" t="str">
        <f>"系统类型-道具,19,"&amp;[1]战斗模型!$AF476</f>
        <v>系统类型-道具,19,108</v>
      </c>
    </row>
    <row r="346" spans="1:5">
      <c r="A346" s="13">
        <v>344</v>
      </c>
      <c r="B346" s="13" t="s">
        <v>104</v>
      </c>
      <c r="C346" s="13">
        <v>44</v>
      </c>
      <c r="D346" s="13">
        <v>15</v>
      </c>
      <c r="E346" s="13" t="str">
        <f>"系统类型-道具,19,"&amp;[1]战斗模型!$AF477</f>
        <v>系统类型-道具,19,108</v>
      </c>
    </row>
    <row r="347" spans="1:5">
      <c r="A347" s="13">
        <v>345</v>
      </c>
      <c r="B347" s="13" t="s">
        <v>104</v>
      </c>
      <c r="C347" s="13">
        <v>45</v>
      </c>
      <c r="D347" s="13">
        <v>15</v>
      </c>
      <c r="E347" s="13" t="str">
        <f>"系统类型-道具,19,"&amp;[1]战斗模型!$AF478</f>
        <v>系统类型-道具,19,108</v>
      </c>
    </row>
    <row r="348" spans="1:5">
      <c r="A348" s="13">
        <v>346</v>
      </c>
      <c r="B348" s="13" t="s">
        <v>104</v>
      </c>
      <c r="C348" s="13">
        <v>46</v>
      </c>
      <c r="D348" s="13">
        <v>16</v>
      </c>
      <c r="E348" s="13" t="str">
        <f>"系统类型-道具,19,"&amp;[1]战斗模型!$AF479</f>
        <v>系统类型-道具,19,108</v>
      </c>
    </row>
    <row r="349" spans="1:5">
      <c r="A349" s="13">
        <v>347</v>
      </c>
      <c r="B349" s="13" t="s">
        <v>104</v>
      </c>
      <c r="C349" s="13">
        <v>47</v>
      </c>
      <c r="D349" s="13">
        <v>16</v>
      </c>
      <c r="E349" s="13" t="str">
        <f>"系统类型-道具,19,"&amp;[1]战斗模型!$AF480</f>
        <v>系统类型-道具,19,108</v>
      </c>
    </row>
    <row r="350" spans="1:5">
      <c r="A350" s="13">
        <v>348</v>
      </c>
      <c r="B350" s="13" t="s">
        <v>104</v>
      </c>
      <c r="C350" s="13">
        <v>48</v>
      </c>
      <c r="D350" s="13">
        <v>16</v>
      </c>
      <c r="E350" s="13" t="str">
        <f>"系统类型-道具,19,"&amp;[1]战斗模型!$AF481</f>
        <v>系统类型-道具,19,108</v>
      </c>
    </row>
    <row r="351" spans="1:5">
      <c r="A351" s="13">
        <v>349</v>
      </c>
      <c r="B351" s="13" t="s">
        <v>104</v>
      </c>
      <c r="C351" s="13">
        <v>49</v>
      </c>
      <c r="D351" s="13">
        <v>17</v>
      </c>
      <c r="E351" s="13" t="str">
        <f>"系统类型-道具,19,"&amp;[1]战斗模型!$AF482</f>
        <v>系统类型-道具,19,108</v>
      </c>
    </row>
    <row r="352" spans="1:5">
      <c r="A352" s="13">
        <v>350</v>
      </c>
      <c r="B352" s="13" t="s">
        <v>104</v>
      </c>
      <c r="C352" s="13">
        <v>50</v>
      </c>
      <c r="D352" s="13">
        <v>17</v>
      </c>
      <c r="E352" s="13" t="str">
        <f>"系统类型-道具,19,"&amp;[1]战斗模型!$AF483</f>
        <v>系统类型-道具,19,108</v>
      </c>
    </row>
    <row r="353" spans="1:5">
      <c r="A353" s="13">
        <v>351</v>
      </c>
      <c r="B353" s="13" t="s">
        <v>104</v>
      </c>
      <c r="C353" s="13">
        <v>51</v>
      </c>
      <c r="D353" s="13">
        <v>17</v>
      </c>
      <c r="E353" s="13" t="str">
        <f>"系统类型-道具,19,"&amp;[1]战斗模型!$AF484</f>
        <v>系统类型-道具,19,112</v>
      </c>
    </row>
    <row r="354" spans="1:5">
      <c r="A354" s="13">
        <v>352</v>
      </c>
      <c r="B354" s="13" t="s">
        <v>104</v>
      </c>
      <c r="C354" s="13">
        <v>52</v>
      </c>
      <c r="D354" s="13">
        <v>18</v>
      </c>
      <c r="E354" s="13" t="str">
        <f>"系统类型-道具,19,"&amp;[1]战斗模型!$AF485</f>
        <v>系统类型-道具,19,112</v>
      </c>
    </row>
    <row r="355" spans="1:5">
      <c r="A355" s="13">
        <v>353</v>
      </c>
      <c r="B355" s="13" t="s">
        <v>104</v>
      </c>
      <c r="C355" s="13">
        <v>53</v>
      </c>
      <c r="D355" s="13">
        <v>18</v>
      </c>
      <c r="E355" s="13" t="str">
        <f>"系统类型-道具,19,"&amp;[1]战斗模型!$AF486</f>
        <v>系统类型-道具,19,112</v>
      </c>
    </row>
    <row r="356" spans="1:5">
      <c r="A356" s="13">
        <v>354</v>
      </c>
      <c r="B356" s="13" t="s">
        <v>104</v>
      </c>
      <c r="C356" s="13">
        <v>54</v>
      </c>
      <c r="D356" s="13">
        <v>18</v>
      </c>
      <c r="E356" s="13" t="str">
        <f>"系统类型-道具,19,"&amp;[1]战斗模型!$AF487</f>
        <v>系统类型-道具,19,112</v>
      </c>
    </row>
    <row r="357" spans="1:5">
      <c r="A357" s="13">
        <v>355</v>
      </c>
      <c r="B357" s="13" t="s">
        <v>104</v>
      </c>
      <c r="C357" s="13">
        <v>55</v>
      </c>
      <c r="D357" s="13">
        <v>19</v>
      </c>
      <c r="E357" s="13" t="str">
        <f>"系统类型-道具,19,"&amp;[1]战斗模型!$AF488</f>
        <v>系统类型-道具,19,112</v>
      </c>
    </row>
    <row r="358" spans="1:5">
      <c r="A358" s="13">
        <v>356</v>
      </c>
      <c r="B358" s="13" t="s">
        <v>104</v>
      </c>
      <c r="C358" s="13">
        <v>56</v>
      </c>
      <c r="D358" s="13">
        <v>19</v>
      </c>
      <c r="E358" s="13" t="str">
        <f>"系统类型-道具,19,"&amp;[1]战斗模型!$AF489</f>
        <v>系统类型-道具,19,112</v>
      </c>
    </row>
    <row r="359" spans="1:5">
      <c r="A359" s="13">
        <v>357</v>
      </c>
      <c r="B359" s="13" t="s">
        <v>104</v>
      </c>
      <c r="C359" s="13">
        <v>57</v>
      </c>
      <c r="D359" s="13">
        <v>19</v>
      </c>
      <c r="E359" s="13" t="str">
        <f>"系统类型-道具,19,"&amp;[1]战斗模型!$AF490</f>
        <v>系统类型-道具,19,112</v>
      </c>
    </row>
    <row r="360" spans="1:5">
      <c r="A360" s="13">
        <v>358</v>
      </c>
      <c r="B360" s="13" t="s">
        <v>104</v>
      </c>
      <c r="C360" s="13">
        <v>58</v>
      </c>
      <c r="D360" s="13">
        <v>20</v>
      </c>
      <c r="E360" s="13" t="str">
        <f>"系统类型-道具,19,"&amp;[1]战斗模型!$AF491</f>
        <v>系统类型-道具,19,112</v>
      </c>
    </row>
    <row r="361" spans="1:5">
      <c r="A361" s="13">
        <v>359</v>
      </c>
      <c r="B361" s="13" t="s">
        <v>104</v>
      </c>
      <c r="C361" s="13">
        <v>59</v>
      </c>
      <c r="D361" s="13">
        <v>20</v>
      </c>
      <c r="E361" s="13" t="str">
        <f>"系统类型-道具,19,"&amp;[1]战斗模型!$AF492</f>
        <v>系统类型-道具,19,112</v>
      </c>
    </row>
    <row r="362" spans="1:5">
      <c r="A362" s="13">
        <v>360</v>
      </c>
      <c r="B362" s="13" t="s">
        <v>104</v>
      </c>
      <c r="C362" s="13">
        <v>60</v>
      </c>
      <c r="D362" s="13">
        <v>20</v>
      </c>
      <c r="E362" s="13" t="str">
        <f>"系统类型-道具,19,"&amp;[1]战斗模型!$AF493</f>
        <v>系统类型-道具,19,116</v>
      </c>
    </row>
    <row r="363" spans="1:5">
      <c r="A363" s="13">
        <v>361</v>
      </c>
      <c r="B363" s="13" t="s">
        <v>104</v>
      </c>
      <c r="C363" s="13">
        <v>61</v>
      </c>
      <c r="D363" s="13">
        <v>20</v>
      </c>
      <c r="E363" s="13" t="str">
        <f>"系统类型-道具,19,"&amp;[1]战斗模型!$AF494</f>
        <v>系统类型-道具,19,116</v>
      </c>
    </row>
    <row r="364" spans="1:5">
      <c r="A364" s="13">
        <v>362</v>
      </c>
      <c r="B364" s="13" t="s">
        <v>104</v>
      </c>
      <c r="C364" s="13">
        <v>62</v>
      </c>
      <c r="D364" s="13">
        <v>21</v>
      </c>
      <c r="E364" s="13" t="str">
        <f>"系统类型-道具,19,"&amp;[1]战斗模型!$AF495</f>
        <v>系统类型-道具,19,116</v>
      </c>
    </row>
    <row r="365" spans="1:5">
      <c r="A365" s="13">
        <v>363</v>
      </c>
      <c r="B365" s="13" t="s">
        <v>104</v>
      </c>
      <c r="C365" s="13">
        <v>63</v>
      </c>
      <c r="D365" s="13">
        <v>21</v>
      </c>
      <c r="E365" s="13" t="str">
        <f>"系统类型-道具,19,"&amp;[1]战斗模型!$AF496</f>
        <v>系统类型-道具,19,116</v>
      </c>
    </row>
    <row r="366" spans="1:5">
      <c r="A366" s="13">
        <v>364</v>
      </c>
      <c r="B366" s="13" t="s">
        <v>104</v>
      </c>
      <c r="C366" s="13">
        <v>64</v>
      </c>
      <c r="D366" s="13">
        <v>21</v>
      </c>
      <c r="E366" s="13" t="str">
        <f>"系统类型-道具,19,"&amp;[1]战斗模型!$AF497</f>
        <v>系统类型-道具,19,116</v>
      </c>
    </row>
    <row r="367" spans="1:5">
      <c r="A367" s="13">
        <v>365</v>
      </c>
      <c r="B367" s="13" t="s">
        <v>104</v>
      </c>
      <c r="C367" s="13">
        <v>65</v>
      </c>
      <c r="D367" s="13">
        <v>21</v>
      </c>
      <c r="E367" s="13" t="str">
        <f>"系统类型-道具,19,"&amp;[1]战斗模型!$AF498</f>
        <v>系统类型-道具,19,116</v>
      </c>
    </row>
    <row r="368" spans="1:5">
      <c r="A368" s="13">
        <v>366</v>
      </c>
      <c r="B368" s="13" t="s">
        <v>104</v>
      </c>
      <c r="C368" s="13">
        <v>66</v>
      </c>
      <c r="D368" s="13">
        <v>22</v>
      </c>
      <c r="E368" s="13" t="str">
        <f>"系统类型-道具,19,"&amp;[1]战斗模型!$AF499</f>
        <v>系统类型-道具,19,116</v>
      </c>
    </row>
    <row r="369" spans="1:5">
      <c r="A369" s="13">
        <v>367</v>
      </c>
      <c r="B369" s="13" t="s">
        <v>104</v>
      </c>
      <c r="C369" s="13">
        <v>67</v>
      </c>
      <c r="D369" s="13">
        <v>22</v>
      </c>
      <c r="E369" s="13" t="str">
        <f>"系统类型-道具,19,"&amp;[1]战斗模型!$AF500</f>
        <v>系统类型-道具,19,116</v>
      </c>
    </row>
    <row r="370" spans="1:5">
      <c r="A370" s="13">
        <v>368</v>
      </c>
      <c r="B370" s="13" t="s">
        <v>104</v>
      </c>
      <c r="C370" s="13">
        <v>68</v>
      </c>
      <c r="D370" s="13">
        <v>22</v>
      </c>
      <c r="E370" s="13" t="str">
        <f>"系统类型-道具,19,"&amp;[1]战斗模型!$AF501</f>
        <v>系统类型-道具,19,116</v>
      </c>
    </row>
    <row r="371" spans="1:5">
      <c r="A371" s="13">
        <v>369</v>
      </c>
      <c r="B371" s="13" t="s">
        <v>104</v>
      </c>
      <c r="C371" s="13">
        <v>69</v>
      </c>
      <c r="D371" s="13">
        <v>22</v>
      </c>
      <c r="E371" s="13" t="str">
        <f>"系统类型-道具,19,"&amp;[1]战斗模型!$AF502</f>
        <v>系统类型-道具,19,116</v>
      </c>
    </row>
    <row r="372" spans="1:5">
      <c r="A372" s="13">
        <v>370</v>
      </c>
      <c r="B372" s="13" t="s">
        <v>104</v>
      </c>
      <c r="C372" s="13">
        <v>70</v>
      </c>
      <c r="D372" s="13">
        <v>23</v>
      </c>
      <c r="E372" s="13" t="str">
        <f>"系统类型-道具,19,"&amp;[1]战斗模型!$AF503</f>
        <v>系统类型-道具,19,116</v>
      </c>
    </row>
    <row r="373" spans="1:5">
      <c r="A373" s="13">
        <v>371</v>
      </c>
      <c r="B373" s="13" t="s">
        <v>104</v>
      </c>
      <c r="C373" s="13">
        <v>71</v>
      </c>
      <c r="D373" s="13">
        <v>23</v>
      </c>
      <c r="E373" s="13" t="str">
        <f>"系统类型-道具,19,"&amp;[1]战斗模型!$AF504</f>
        <v>系统类型-道具,19,120</v>
      </c>
    </row>
    <row r="374" spans="1:5">
      <c r="A374" s="13">
        <v>372</v>
      </c>
      <c r="B374" s="13" t="s">
        <v>104</v>
      </c>
      <c r="C374" s="13">
        <v>72</v>
      </c>
      <c r="D374" s="13">
        <v>23</v>
      </c>
      <c r="E374" s="13" t="str">
        <f>"系统类型-道具,19,"&amp;[1]战斗模型!$AF505</f>
        <v>系统类型-道具,19,120</v>
      </c>
    </row>
    <row r="375" spans="1:5">
      <c r="A375" s="13">
        <v>373</v>
      </c>
      <c r="B375" s="13" t="s">
        <v>104</v>
      </c>
      <c r="C375" s="13">
        <v>73</v>
      </c>
      <c r="D375" s="13">
        <v>23</v>
      </c>
      <c r="E375" s="13" t="str">
        <f>"系统类型-道具,19,"&amp;[1]战斗模型!$AF506</f>
        <v>系统类型-道具,19,120</v>
      </c>
    </row>
    <row r="376" spans="1:5">
      <c r="A376" s="13">
        <v>374</v>
      </c>
      <c r="B376" s="13" t="s">
        <v>104</v>
      </c>
      <c r="C376" s="13">
        <v>74</v>
      </c>
      <c r="D376" s="13">
        <v>24</v>
      </c>
      <c r="E376" s="13" t="str">
        <f>"系统类型-道具,19,"&amp;[1]战斗模型!$AF507</f>
        <v>系统类型-道具,19,120</v>
      </c>
    </row>
    <row r="377" spans="1:5">
      <c r="A377" s="13">
        <v>375</v>
      </c>
      <c r="B377" s="13" t="s">
        <v>104</v>
      </c>
      <c r="C377" s="13">
        <v>75</v>
      </c>
      <c r="D377" s="13">
        <v>24</v>
      </c>
      <c r="E377" s="13" t="str">
        <f>"系统类型-道具,19,"&amp;[1]战斗模型!$AF508</f>
        <v>系统类型-道具,19,120</v>
      </c>
    </row>
    <row r="378" spans="1:5">
      <c r="A378" s="13">
        <v>376</v>
      </c>
      <c r="B378" s="13" t="s">
        <v>104</v>
      </c>
      <c r="C378" s="13">
        <v>76</v>
      </c>
      <c r="D378" s="13">
        <v>24</v>
      </c>
      <c r="E378" s="13" t="str">
        <f>"系统类型-道具,19,"&amp;[1]战斗模型!$AF509</f>
        <v>系统类型-道具,19,120</v>
      </c>
    </row>
    <row r="379" spans="1:5">
      <c r="A379" s="13">
        <v>377</v>
      </c>
      <c r="B379" s="13" t="s">
        <v>104</v>
      </c>
      <c r="C379" s="13">
        <v>77</v>
      </c>
      <c r="D379" s="13">
        <v>24</v>
      </c>
      <c r="E379" s="13" t="str">
        <f>"系统类型-道具,19,"&amp;[1]战斗模型!$AF510</f>
        <v>系统类型-道具,19,120</v>
      </c>
    </row>
    <row r="380" spans="1:5">
      <c r="A380" s="13">
        <v>378</v>
      </c>
      <c r="B380" s="13" t="s">
        <v>104</v>
      </c>
      <c r="C380" s="13">
        <v>78</v>
      </c>
      <c r="D380" s="13">
        <v>25</v>
      </c>
      <c r="E380" s="13" t="str">
        <f>"系统类型-道具,19,"&amp;[1]战斗模型!$AF511</f>
        <v>系统类型-道具,19,120</v>
      </c>
    </row>
    <row r="381" spans="1:5">
      <c r="A381" s="13">
        <v>379</v>
      </c>
      <c r="B381" s="13" t="s">
        <v>104</v>
      </c>
      <c r="C381" s="13">
        <v>79</v>
      </c>
      <c r="D381" s="13">
        <v>25</v>
      </c>
      <c r="E381" s="13" t="str">
        <f>"系统类型-道具,19,"&amp;[1]战斗模型!$AF512</f>
        <v>系统类型-道具,19,120</v>
      </c>
    </row>
    <row r="382" spans="1:5">
      <c r="A382" s="13">
        <v>380</v>
      </c>
      <c r="B382" s="13" t="s">
        <v>104</v>
      </c>
      <c r="C382" s="13">
        <v>80</v>
      </c>
      <c r="D382" s="13">
        <v>25</v>
      </c>
      <c r="E382" s="13" t="str">
        <f>"系统类型-道具,19,"&amp;[1]战斗模型!$AF513</f>
        <v>系统类型-道具,19,120</v>
      </c>
    </row>
    <row r="383" spans="1:5">
      <c r="A383" s="13">
        <v>381</v>
      </c>
      <c r="B383" s="13" t="s">
        <v>104</v>
      </c>
      <c r="C383" s="13">
        <v>81</v>
      </c>
      <c r="D383" s="13">
        <v>25</v>
      </c>
      <c r="E383" s="13" t="str">
        <f>"系统类型-道具,19,"&amp;[1]战斗模型!$AF514</f>
        <v>系统类型-道具,19,120</v>
      </c>
    </row>
    <row r="384" spans="1:5">
      <c r="A384" s="13">
        <v>382</v>
      </c>
      <c r="B384" s="13" t="s">
        <v>104</v>
      </c>
      <c r="C384" s="13">
        <v>82</v>
      </c>
      <c r="D384" s="13">
        <v>26</v>
      </c>
      <c r="E384" s="13" t="str">
        <f>"系统类型-道具,19,"&amp;[1]战斗模型!$AF515</f>
        <v>系统类型-道具,19,120</v>
      </c>
    </row>
    <row r="385" spans="1:5">
      <c r="A385" s="13">
        <v>383</v>
      </c>
      <c r="B385" s="13" t="s">
        <v>104</v>
      </c>
      <c r="C385" s="13">
        <v>83</v>
      </c>
      <c r="D385" s="13">
        <v>26</v>
      </c>
      <c r="E385" s="13" t="str">
        <f>"系统类型-道具,19,"&amp;[1]战斗模型!$AF516</f>
        <v>系统类型-道具,19,124</v>
      </c>
    </row>
    <row r="386" spans="1:5">
      <c r="A386" s="13">
        <v>384</v>
      </c>
      <c r="B386" s="13" t="s">
        <v>104</v>
      </c>
      <c r="C386" s="13">
        <v>84</v>
      </c>
      <c r="D386" s="13">
        <v>26</v>
      </c>
      <c r="E386" s="13" t="str">
        <f>"系统类型-道具,19,"&amp;[1]战斗模型!$AF517</f>
        <v>系统类型-道具,19,124</v>
      </c>
    </row>
    <row r="387" spans="1:5">
      <c r="A387" s="13">
        <v>385</v>
      </c>
      <c r="B387" s="13" t="s">
        <v>104</v>
      </c>
      <c r="C387" s="13">
        <v>85</v>
      </c>
      <c r="D387" s="13">
        <v>26</v>
      </c>
      <c r="E387" s="13" t="str">
        <f>"系统类型-道具,19,"&amp;[1]战斗模型!$AF518</f>
        <v>系统类型-道具,19,124</v>
      </c>
    </row>
    <row r="388" spans="1:5">
      <c r="A388" s="13">
        <v>386</v>
      </c>
      <c r="B388" s="13" t="s">
        <v>104</v>
      </c>
      <c r="C388" s="13">
        <v>86</v>
      </c>
      <c r="D388" s="13">
        <v>27</v>
      </c>
      <c r="E388" s="13" t="str">
        <f>"系统类型-道具,19,"&amp;[1]战斗模型!$AF519</f>
        <v>系统类型-道具,19,124</v>
      </c>
    </row>
    <row r="389" spans="1:5">
      <c r="A389" s="13">
        <v>387</v>
      </c>
      <c r="B389" s="13" t="s">
        <v>104</v>
      </c>
      <c r="C389" s="13">
        <v>87</v>
      </c>
      <c r="D389" s="13">
        <v>27</v>
      </c>
      <c r="E389" s="13" t="str">
        <f>"系统类型-道具,19,"&amp;[1]战斗模型!$AF520</f>
        <v>系统类型-道具,19,124</v>
      </c>
    </row>
    <row r="390" spans="1:5">
      <c r="A390" s="13">
        <v>388</v>
      </c>
      <c r="B390" s="13" t="s">
        <v>104</v>
      </c>
      <c r="C390" s="13">
        <v>88</v>
      </c>
      <c r="D390" s="13">
        <v>27</v>
      </c>
      <c r="E390" s="13" t="str">
        <f>"系统类型-道具,19,"&amp;[1]战斗模型!$AF521</f>
        <v>系统类型-道具,19,124</v>
      </c>
    </row>
    <row r="391" spans="1:5">
      <c r="A391" s="13">
        <v>389</v>
      </c>
      <c r="B391" s="13" t="s">
        <v>104</v>
      </c>
      <c r="C391" s="13">
        <v>89</v>
      </c>
      <c r="D391" s="13">
        <v>27</v>
      </c>
      <c r="E391" s="13" t="str">
        <f>"系统类型-道具,19,"&amp;[1]战斗模型!$AF522</f>
        <v>系统类型-道具,19,124</v>
      </c>
    </row>
    <row r="392" spans="1:5">
      <c r="A392" s="13">
        <v>390</v>
      </c>
      <c r="B392" s="13" t="s">
        <v>104</v>
      </c>
      <c r="C392" s="13">
        <v>90</v>
      </c>
      <c r="D392" s="13">
        <v>28</v>
      </c>
      <c r="E392" s="13" t="str">
        <f>"系统类型-道具,19,"&amp;[1]战斗模型!$AF523</f>
        <v>系统类型-道具,19,124</v>
      </c>
    </row>
    <row r="393" spans="1:5">
      <c r="A393" s="13">
        <v>391</v>
      </c>
      <c r="B393" s="13" t="s">
        <v>104</v>
      </c>
      <c r="C393" s="13">
        <v>91</v>
      </c>
      <c r="D393" s="13">
        <v>28</v>
      </c>
      <c r="E393" s="13" t="str">
        <f>"系统类型-道具,19,"&amp;[1]战斗模型!$AF524</f>
        <v>系统类型-道具,19,124</v>
      </c>
    </row>
    <row r="394" spans="1:5">
      <c r="A394" s="13">
        <v>392</v>
      </c>
      <c r="B394" s="13" t="s">
        <v>104</v>
      </c>
      <c r="C394" s="13">
        <v>92</v>
      </c>
      <c r="D394" s="13">
        <v>28</v>
      </c>
      <c r="E394" s="13" t="str">
        <f>"系统类型-道具,19,"&amp;[1]战斗模型!$AF525</f>
        <v>系统类型-道具,19,124</v>
      </c>
    </row>
    <row r="395" spans="1:5">
      <c r="A395" s="13">
        <v>393</v>
      </c>
      <c r="B395" s="13" t="s">
        <v>104</v>
      </c>
      <c r="C395" s="13">
        <v>93</v>
      </c>
      <c r="D395" s="13">
        <v>28</v>
      </c>
      <c r="E395" s="13" t="str">
        <f>"系统类型-道具,19,"&amp;[1]战斗模型!$AF526</f>
        <v>系统类型-道具,19,124</v>
      </c>
    </row>
    <row r="396" spans="1:5">
      <c r="A396" s="13">
        <v>394</v>
      </c>
      <c r="B396" s="13" t="s">
        <v>104</v>
      </c>
      <c r="C396" s="13">
        <v>94</v>
      </c>
      <c r="D396" s="13">
        <v>29</v>
      </c>
      <c r="E396" s="13" t="str">
        <f>"系统类型-道具,19,"&amp;[1]战斗模型!$AF527</f>
        <v>系统类型-道具,19,124</v>
      </c>
    </row>
    <row r="397" spans="1:5">
      <c r="A397" s="13">
        <v>395</v>
      </c>
      <c r="B397" s="13" t="s">
        <v>104</v>
      </c>
      <c r="C397" s="13">
        <v>95</v>
      </c>
      <c r="D397" s="13">
        <v>29</v>
      </c>
      <c r="E397" s="13" t="str">
        <f>"系统类型-道具,19,"&amp;[1]战斗模型!$AF528</f>
        <v>系统类型-道具,19,124</v>
      </c>
    </row>
    <row r="398" spans="1:5">
      <c r="A398" s="13">
        <v>396</v>
      </c>
      <c r="B398" s="13" t="s">
        <v>104</v>
      </c>
      <c r="C398" s="13">
        <v>96</v>
      </c>
      <c r="D398" s="13">
        <v>29</v>
      </c>
      <c r="E398" s="13" t="str">
        <f>"系统类型-道具,19,"&amp;[1]战斗模型!$AF529</f>
        <v>系统类型-道具,19,128</v>
      </c>
    </row>
    <row r="399" spans="1:5">
      <c r="A399" s="13">
        <v>397</v>
      </c>
      <c r="B399" s="13" t="s">
        <v>104</v>
      </c>
      <c r="C399" s="13">
        <v>97</v>
      </c>
      <c r="D399" s="13">
        <v>29</v>
      </c>
      <c r="E399" s="13" t="str">
        <f>"系统类型-道具,19,"&amp;[1]战斗模型!$AF530</f>
        <v>系统类型-道具,19,128</v>
      </c>
    </row>
    <row r="400" spans="1:5">
      <c r="A400" s="13">
        <v>398</v>
      </c>
      <c r="B400" s="13" t="s">
        <v>104</v>
      </c>
      <c r="C400" s="13">
        <v>98</v>
      </c>
      <c r="D400" s="13">
        <v>30</v>
      </c>
      <c r="E400" s="13" t="str">
        <f>"系统类型-道具,19,"&amp;[1]战斗模型!$AF531</f>
        <v>系统类型-道具,19,128</v>
      </c>
    </row>
    <row r="401" spans="1:5">
      <c r="A401" s="13">
        <v>399</v>
      </c>
      <c r="B401" s="13" t="s">
        <v>104</v>
      </c>
      <c r="C401" s="13">
        <v>99</v>
      </c>
      <c r="D401" s="13">
        <v>30</v>
      </c>
      <c r="E401" s="13" t="str">
        <f>"系统类型-道具,19,"&amp;[1]战斗模型!$AF532</f>
        <v>系统类型-道具,19,128</v>
      </c>
    </row>
    <row r="402" spans="1:5">
      <c r="A402" s="13">
        <v>400</v>
      </c>
      <c r="B402" s="13" t="s">
        <v>104</v>
      </c>
      <c r="C402" s="13">
        <v>100</v>
      </c>
      <c r="D402" s="13">
        <v>30</v>
      </c>
      <c r="E402" s="13" t="str">
        <f>"系统类型-道具,19,"&amp;[1]战斗模型!$AF533</f>
        <v>系统类型-道具,19,128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P24" sqref="P24"/>
    </sheetView>
  </sheetViews>
  <sheetFormatPr defaultColWidth="9" defaultRowHeight="13.5" outlineLevelCol="1"/>
  <cols>
    <col min="1" max="1" width="23.125" style="1" customWidth="1"/>
    <col min="2" max="2" width="17.5" style="1" customWidth="1"/>
    <col min="3" max="7" width="9" style="1"/>
  </cols>
  <sheetData>
    <row r="1" spans="1:2">
      <c r="A1" s="9" t="s">
        <v>0</v>
      </c>
      <c r="B1" s="2" t="s">
        <v>277</v>
      </c>
    </row>
    <row r="2" spans="1:2">
      <c r="A2" s="10" t="s">
        <v>278</v>
      </c>
      <c r="B2" s="2" t="s">
        <v>279</v>
      </c>
    </row>
    <row r="3" spans="1:2">
      <c r="A3" s="11">
        <v>1</v>
      </c>
      <c r="B3" s="12">
        <v>5</v>
      </c>
    </row>
    <row r="4" spans="1:2">
      <c r="A4" s="11">
        <v>2</v>
      </c>
      <c r="B4" s="12">
        <v>10</v>
      </c>
    </row>
    <row r="5" spans="1:2">
      <c r="A5" s="11">
        <v>3</v>
      </c>
      <c r="B5" s="12">
        <v>15</v>
      </c>
    </row>
    <row r="6" spans="1:2">
      <c r="A6" s="11">
        <v>4</v>
      </c>
      <c r="B6" s="12">
        <v>20</v>
      </c>
    </row>
    <row r="7" spans="1:2">
      <c r="A7" s="11">
        <v>5</v>
      </c>
      <c r="B7" s="12">
        <v>25</v>
      </c>
    </row>
    <row r="8" spans="1:2">
      <c r="A8" s="11">
        <v>6</v>
      </c>
      <c r="B8" s="12">
        <v>30</v>
      </c>
    </row>
    <row r="9" spans="1:2">
      <c r="A9"/>
      <c r="B9"/>
    </row>
    <row r="10" spans="1:2">
      <c r="A10"/>
      <c r="B10"/>
    </row>
    <row r="11" spans="2:2">
      <c r="B11"/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4"/>
  <sheetViews>
    <sheetView workbookViewId="0">
      <selection activeCell="B63" sqref="B63"/>
    </sheetView>
  </sheetViews>
  <sheetFormatPr defaultColWidth="9" defaultRowHeight="13.5" outlineLevelCol="2"/>
  <cols>
    <col min="1" max="1" width="19.5" style="1" customWidth="1"/>
    <col min="2" max="2" width="27.875" style="1" customWidth="1"/>
    <col min="3" max="3" width="45.375" style="1" customWidth="1"/>
    <col min="4" max="16384" width="9" style="1"/>
  </cols>
  <sheetData>
    <row r="1" s="1" customFormat="1" ht="14.25" spans="1:3">
      <c r="A1" s="6" t="s">
        <v>0</v>
      </c>
      <c r="B1" s="2" t="s">
        <v>277</v>
      </c>
      <c r="C1" s="2" t="s">
        <v>280</v>
      </c>
    </row>
    <row r="2" s="1" customFormat="1" ht="14.25" spans="1:3">
      <c r="A2" s="7" t="s">
        <v>281</v>
      </c>
      <c r="B2" s="7" t="s">
        <v>282</v>
      </c>
      <c r="C2" s="7" t="s">
        <v>283</v>
      </c>
    </row>
    <row r="3" s="1" customFormat="1" spans="1:3">
      <c r="A3" s="8">
        <v>1</v>
      </c>
      <c r="B3" s="2">
        <f>[1]经济模型!$F396</f>
        <v>20</v>
      </c>
      <c r="C3" s="2" t="str">
        <f>"系统类型-道具,1,"&amp;[1]经济模型!$M396&amp;"#系统类型-道具,12,"&amp;[1]经济模型!$O396</f>
        <v>系统类型-道具,1,10#系统类型-道具,12,2</v>
      </c>
    </row>
    <row r="4" s="1" customFormat="1" spans="1:3">
      <c r="A4" s="8">
        <v>2</v>
      </c>
      <c r="B4" s="2">
        <f>[1]经济模型!$F397</f>
        <v>30</v>
      </c>
      <c r="C4" s="2" t="str">
        <f>"系统类型-道具,1,"&amp;[1]经济模型!$M397&amp;"#系统类型-道具,12,"&amp;[1]经济模型!$O397</f>
        <v>系统类型-道具,1,20#系统类型-道具,12,4</v>
      </c>
    </row>
    <row r="5" spans="1:3">
      <c r="A5" s="8">
        <v>3</v>
      </c>
      <c r="B5" s="2">
        <f>[1]经济模型!$F398</f>
        <v>50</v>
      </c>
      <c r="C5" s="2" t="str">
        <f>"系统类型-道具,1,"&amp;[1]经济模型!$M398&amp;"#系统类型-道具,12,"&amp;[1]经济模型!$O398</f>
        <v>系统类型-道具,1,30#系统类型-道具,12,6</v>
      </c>
    </row>
    <row r="6" spans="1:3">
      <c r="A6" s="8">
        <v>4</v>
      </c>
      <c r="B6" s="2">
        <f>[1]经济模型!$F399</f>
        <v>200</v>
      </c>
      <c r="C6" s="2" t="str">
        <f>"系统类型-道具,1,"&amp;[1]经济模型!$M399&amp;"#系统类型-道具,12,"&amp;[1]经济模型!$O399</f>
        <v>系统类型-道具,1,40#系统类型-道具,12,8</v>
      </c>
    </row>
    <row r="7" spans="1:3">
      <c r="A7" s="8">
        <v>5</v>
      </c>
      <c r="B7" s="2">
        <f>[1]经济模型!$F400</f>
        <v>260</v>
      </c>
      <c r="C7" s="2" t="str">
        <f>"系统类型-道具,1,"&amp;[1]经济模型!$M400&amp;"#系统类型-道具,12,"&amp;[1]经济模型!$O400</f>
        <v>系统类型-道具,1,50#系统类型-道具,12,10</v>
      </c>
    </row>
    <row r="8" spans="1:3">
      <c r="A8" s="8">
        <v>6</v>
      </c>
      <c r="B8" s="2">
        <f>[1]经济模型!$F401</f>
        <v>320</v>
      </c>
      <c r="C8" s="2" t="str">
        <f>"系统类型-道具,1,"&amp;[1]经济模型!$M401&amp;"#系统类型-道具,12,"&amp;[1]经济模型!$O401</f>
        <v>系统类型-道具,1,60#系统类型-道具,12,12</v>
      </c>
    </row>
    <row r="9" spans="1:3">
      <c r="A9" s="8">
        <v>7</v>
      </c>
      <c r="B9" s="2">
        <f>[1]经济模型!$F402</f>
        <v>370</v>
      </c>
      <c r="C9" s="2" t="str">
        <f>"系统类型-道具,1,"&amp;[1]经济模型!$M402&amp;"#系统类型-道具,12,"&amp;[1]经济模型!$O402</f>
        <v>系统类型-道具,1,70#系统类型-道具,12,14</v>
      </c>
    </row>
    <row r="10" spans="1:3">
      <c r="A10" s="8">
        <v>8</v>
      </c>
      <c r="B10" s="2">
        <f>[1]经济模型!$F403</f>
        <v>420</v>
      </c>
      <c r="C10" s="2" t="str">
        <f>"系统类型-道具,1,"&amp;[1]经济模型!$M403&amp;"#系统类型-道具,12,"&amp;[1]经济模型!$O403</f>
        <v>系统类型-道具,1,80#系统类型-道具,12,16</v>
      </c>
    </row>
    <row r="11" spans="1:3">
      <c r="A11" s="8">
        <v>9</v>
      </c>
      <c r="B11" s="2">
        <f>[1]经济模型!$F404</f>
        <v>450</v>
      </c>
      <c r="C11" s="2" t="str">
        <f>"系统类型-道具,1,"&amp;[1]经济模型!$M404&amp;"#系统类型-道具,12,"&amp;[1]经济模型!$O404</f>
        <v>系统类型-道具,1,90#系统类型-道具,12,18</v>
      </c>
    </row>
    <row r="12" spans="1:3">
      <c r="A12" s="8">
        <v>10</v>
      </c>
      <c r="B12" s="2">
        <f>[1]经济模型!$F405</f>
        <v>500</v>
      </c>
      <c r="C12" s="2" t="str">
        <f>"系统类型-道具,1,"&amp;[1]经济模型!$M405&amp;"#系统类型-道具,12,"&amp;[1]经济模型!$O405</f>
        <v>系统类型-道具,1,100#系统类型-道具,12,20</v>
      </c>
    </row>
    <row r="13" spans="1:3">
      <c r="A13" s="8">
        <v>11</v>
      </c>
      <c r="B13" s="2">
        <f>[1]经济模型!$F406</f>
        <v>530</v>
      </c>
      <c r="C13" s="2" t="str">
        <f>"系统类型-道具,1,"&amp;[1]经济模型!$M406&amp;"#系统类型-道具,12,"&amp;[1]经济模型!$O406</f>
        <v>系统类型-道具,1,110#系统类型-道具,12,22</v>
      </c>
    </row>
    <row r="14" spans="1:3">
      <c r="A14" s="8">
        <v>12</v>
      </c>
      <c r="B14" s="2">
        <f>[1]经济模型!$F407</f>
        <v>570</v>
      </c>
      <c r="C14" s="2" t="str">
        <f>"系统类型-道具,1,"&amp;[1]经济模型!$M407&amp;"#系统类型-道具,12,"&amp;[1]经济模型!$O407</f>
        <v>系统类型-道具,1,120#系统类型-道具,12,24</v>
      </c>
    </row>
    <row r="15" spans="1:3">
      <c r="A15" s="8">
        <v>13</v>
      </c>
      <c r="B15" s="2">
        <f>[1]经济模型!$F408</f>
        <v>600</v>
      </c>
      <c r="C15" s="2" t="str">
        <f>"系统类型-道具,1,"&amp;[1]经济模型!$M408&amp;"#系统类型-道具,12,"&amp;[1]经济模型!$O408</f>
        <v>系统类型-道具,1,130#系统类型-道具,12,26</v>
      </c>
    </row>
    <row r="16" spans="1:3">
      <c r="A16" s="8">
        <v>14</v>
      </c>
      <c r="B16" s="2">
        <f>[1]经济模型!$F409</f>
        <v>630</v>
      </c>
      <c r="C16" s="2" t="str">
        <f>"系统类型-道具,1,"&amp;[1]经济模型!$M409&amp;"#系统类型-道具,12,"&amp;[1]经济模型!$O409</f>
        <v>系统类型-道具,1,140#系统类型-道具,12,28</v>
      </c>
    </row>
    <row r="17" spans="1:3">
      <c r="A17" s="8">
        <v>15</v>
      </c>
      <c r="B17" s="2">
        <f>[1]经济模型!$F410</f>
        <v>660</v>
      </c>
      <c r="C17" s="2" t="str">
        <f>"系统类型-道具,1,"&amp;[1]经济模型!$M410&amp;"#系统类型-道具,12,"&amp;[1]经济模型!$O410</f>
        <v>系统类型-道具,1,150#系统类型-道具,12,30</v>
      </c>
    </row>
    <row r="18" spans="1:3">
      <c r="A18" s="8">
        <v>16</v>
      </c>
      <c r="B18" s="2">
        <f>[1]经济模型!$F411</f>
        <v>690</v>
      </c>
      <c r="C18" s="2" t="str">
        <f>"系统类型-道具,1,"&amp;[1]经济模型!$M411&amp;"#系统类型-道具,12,"&amp;[1]经济模型!$O411</f>
        <v>系统类型-道具,1,160#系统类型-道具,12,32</v>
      </c>
    </row>
    <row r="19" spans="1:3">
      <c r="A19" s="8">
        <v>17</v>
      </c>
      <c r="B19" s="2">
        <f>[1]经济模型!$F412</f>
        <v>720</v>
      </c>
      <c r="C19" s="2" t="str">
        <f>"系统类型-道具,1,"&amp;[1]经济模型!$M412&amp;"#系统类型-道具,12,"&amp;[1]经济模型!$O412</f>
        <v>系统类型-道具,1,170#系统类型-道具,12,34</v>
      </c>
    </row>
    <row r="20" spans="1:3">
      <c r="A20" s="8">
        <v>18</v>
      </c>
      <c r="B20" s="2">
        <f>[1]经济模型!$F413</f>
        <v>750</v>
      </c>
      <c r="C20" s="2" t="str">
        <f>"系统类型-道具,1,"&amp;[1]经济模型!$M413&amp;"#系统类型-道具,12,"&amp;[1]经济模型!$O413</f>
        <v>系统类型-道具,1,180#系统类型-道具,12,36</v>
      </c>
    </row>
    <row r="21" spans="1:3">
      <c r="A21" s="8">
        <v>19</v>
      </c>
      <c r="B21" s="2">
        <f>[1]经济模型!$F414</f>
        <v>780</v>
      </c>
      <c r="C21" s="2" t="str">
        <f>"系统类型-道具,1,"&amp;[1]经济模型!$M414&amp;"#系统类型-道具,12,"&amp;[1]经济模型!$O414</f>
        <v>系统类型-道具,1,190#系统类型-道具,12,38</v>
      </c>
    </row>
    <row r="22" spans="1:3">
      <c r="A22" s="8">
        <v>20</v>
      </c>
      <c r="B22" s="2">
        <f>[1]经济模型!$F415</f>
        <v>800</v>
      </c>
      <c r="C22" s="2" t="str">
        <f>"系统类型-道具,1,"&amp;[1]经济模型!$M415&amp;"#系统类型-道具,12,"&amp;[1]经济模型!$O415</f>
        <v>系统类型-道具,1,200#系统类型-道具,12,40</v>
      </c>
    </row>
    <row r="23" spans="1:3">
      <c r="A23" s="8">
        <v>21</v>
      </c>
      <c r="B23" s="2">
        <f>[1]经济模型!$F416</f>
        <v>830</v>
      </c>
      <c r="C23" s="2" t="str">
        <f>"系统类型-道具,1,"&amp;[1]经济模型!$M416&amp;"#系统类型-道具,12,"&amp;[1]经济模型!$O416</f>
        <v>系统类型-道具,1,210#系统类型-道具,12,42</v>
      </c>
    </row>
    <row r="24" spans="1:3">
      <c r="A24" s="8">
        <v>22</v>
      </c>
      <c r="B24" s="2">
        <f>[1]经济模型!$F417</f>
        <v>850</v>
      </c>
      <c r="C24" s="2" t="str">
        <f>"系统类型-道具,1,"&amp;[1]经济模型!$M417&amp;"#系统类型-道具,12,"&amp;[1]经济模型!$O417</f>
        <v>系统类型-道具,1,220#系统类型-道具,12,44</v>
      </c>
    </row>
    <row r="25" spans="1:3">
      <c r="A25" s="8">
        <v>23</v>
      </c>
      <c r="B25" s="2">
        <f>[1]经济模型!$F418</f>
        <v>880</v>
      </c>
      <c r="C25" s="2" t="str">
        <f>"系统类型-道具,1,"&amp;[1]经济模型!$M418&amp;"#系统类型-道具,12,"&amp;[1]经济模型!$O418</f>
        <v>系统类型-道具,1,230#系统类型-道具,12,46</v>
      </c>
    </row>
    <row r="26" spans="1:3">
      <c r="A26" s="8">
        <v>24</v>
      </c>
      <c r="B26" s="2">
        <f>[1]经济模型!$F419</f>
        <v>900</v>
      </c>
      <c r="C26" s="2" t="str">
        <f>"系统类型-道具,1,"&amp;[1]经济模型!$M419&amp;"#系统类型-道具,12,"&amp;[1]经济模型!$O419</f>
        <v>系统类型-道具,1,240#系统类型-道具,12,48</v>
      </c>
    </row>
    <row r="27" spans="1:3">
      <c r="A27" s="8">
        <v>25</v>
      </c>
      <c r="B27" s="2">
        <f>[1]经济模型!$F420</f>
        <v>930</v>
      </c>
      <c r="C27" s="2" t="str">
        <f>"系统类型-道具,1,"&amp;[1]经济模型!$M420&amp;"#系统类型-道具,12,"&amp;[1]经济模型!$O420</f>
        <v>系统类型-道具,1,250#系统类型-道具,12,50</v>
      </c>
    </row>
    <row r="28" spans="1:3">
      <c r="A28" s="8">
        <v>26</v>
      </c>
      <c r="B28" s="2">
        <f>[1]经济模型!$F421</f>
        <v>950</v>
      </c>
      <c r="C28" s="2" t="str">
        <f>"系统类型-道具,1,"&amp;[1]经济模型!$M421&amp;"#系统类型-道具,12,"&amp;[1]经济模型!$O421</f>
        <v>系统类型-道具,1,250#系统类型-道具,12,50</v>
      </c>
    </row>
    <row r="29" spans="1:3">
      <c r="A29" s="8">
        <v>27</v>
      </c>
      <c r="B29" s="2">
        <f>[1]经济模型!$F422</f>
        <v>970</v>
      </c>
      <c r="C29" s="2" t="str">
        <f>"系统类型-道具,1,"&amp;[1]经济模型!$M422&amp;"#系统类型-道具,12,"&amp;[1]经济模型!$O422</f>
        <v>系统类型-道具,1,250#系统类型-道具,12,50</v>
      </c>
    </row>
    <row r="30" spans="1:3">
      <c r="A30" s="8">
        <v>28</v>
      </c>
      <c r="B30" s="2">
        <f>[1]经济模型!$F423</f>
        <v>990</v>
      </c>
      <c r="C30" s="2" t="str">
        <f>"系统类型-道具,1,"&amp;[1]经济模型!$M423&amp;"#系统类型-道具,12,"&amp;[1]经济模型!$O423</f>
        <v>系统类型-道具,1,250#系统类型-道具,12,50</v>
      </c>
    </row>
    <row r="31" spans="1:3">
      <c r="A31" s="8">
        <v>29</v>
      </c>
      <c r="B31" s="2">
        <f>[1]经济模型!$F424</f>
        <v>1020</v>
      </c>
      <c r="C31" s="2" t="str">
        <f>"系统类型-道具,1,"&amp;[1]经济模型!$M424&amp;"#系统类型-道具,12,"&amp;[1]经济模型!$O424</f>
        <v>系统类型-道具,1,250#系统类型-道具,12,50</v>
      </c>
    </row>
    <row r="32" spans="1:3">
      <c r="A32" s="8">
        <v>30</v>
      </c>
      <c r="B32" s="2">
        <f>[1]经济模型!$F425</f>
        <v>1040</v>
      </c>
      <c r="C32" s="2" t="str">
        <f>"系统类型-道具,1,"&amp;[1]经济模型!$M425&amp;"#系统类型-道具,12,"&amp;[1]经济模型!$O425</f>
        <v>系统类型-道具,1,250#系统类型-道具,12,50</v>
      </c>
    </row>
    <row r="33" spans="1:3">
      <c r="A33" s="8">
        <v>31</v>
      </c>
      <c r="B33" s="2">
        <f>[1]经济模型!$F426</f>
        <v>1060</v>
      </c>
      <c r="C33" s="2" t="str">
        <f>"系统类型-道具,1,"&amp;[1]经济模型!$M426&amp;"#系统类型-道具,12,"&amp;[1]经济模型!$O426</f>
        <v>系统类型-道具,1,250#系统类型-道具,12,50</v>
      </c>
    </row>
    <row r="34" spans="1:3">
      <c r="A34" s="8">
        <v>32</v>
      </c>
      <c r="B34" s="2">
        <f>[1]经济模型!$F427</f>
        <v>1080</v>
      </c>
      <c r="C34" s="2" t="str">
        <f>"系统类型-道具,1,"&amp;[1]经济模型!$M427&amp;"#系统类型-道具,12,"&amp;[1]经济模型!$O427</f>
        <v>系统类型-道具,1,250#系统类型-道具,12,50</v>
      </c>
    </row>
    <row r="35" spans="1:3">
      <c r="A35" s="8">
        <v>33</v>
      </c>
      <c r="B35" s="2">
        <f>[1]经济模型!$F428</f>
        <v>1100</v>
      </c>
      <c r="C35" s="2" t="str">
        <f>"系统类型-道具,1,"&amp;[1]经济模型!$M428&amp;"#系统类型-道具,12,"&amp;[1]经济模型!$O428</f>
        <v>系统类型-道具,1,250#系统类型-道具,12,50</v>
      </c>
    </row>
    <row r="36" spans="1:3">
      <c r="A36" s="8">
        <v>34</v>
      </c>
      <c r="B36" s="2">
        <f>[1]经济模型!$F429</f>
        <v>1120</v>
      </c>
      <c r="C36" s="2" t="str">
        <f>"系统类型-道具,1,"&amp;[1]经济模型!$M429&amp;"#系统类型-道具,12,"&amp;[1]经济模型!$O429</f>
        <v>系统类型-道具,1,250#系统类型-道具,12,50</v>
      </c>
    </row>
    <row r="37" spans="1:3">
      <c r="A37" s="8">
        <v>35</v>
      </c>
      <c r="B37" s="2">
        <f>[1]经济模型!$F430</f>
        <v>1140</v>
      </c>
      <c r="C37" s="2" t="str">
        <f>"系统类型-道具,1,"&amp;[1]经济模型!$M430&amp;"#系统类型-道具,12,"&amp;[1]经济模型!$O430</f>
        <v>系统类型-道具,1,250#系统类型-道具,12,50</v>
      </c>
    </row>
    <row r="38" spans="1:3">
      <c r="A38" s="8">
        <v>36</v>
      </c>
      <c r="B38" s="2">
        <f>[1]经济模型!$F431</f>
        <v>1170</v>
      </c>
      <c r="C38" s="2" t="str">
        <f>"系统类型-道具,1,"&amp;[1]经济模型!$M431&amp;"#系统类型-道具,12,"&amp;[1]经济模型!$O431</f>
        <v>系统类型-道具,1,250#系统类型-道具,12,50</v>
      </c>
    </row>
    <row r="39" spans="1:3">
      <c r="A39" s="8">
        <v>37</v>
      </c>
      <c r="B39" s="2">
        <f>[1]经济模型!$F432</f>
        <v>1180</v>
      </c>
      <c r="C39" s="2" t="str">
        <f>"系统类型-道具,1,"&amp;[1]经济模型!$M432&amp;"#系统类型-道具,12,"&amp;[1]经济模型!$O432</f>
        <v>系统类型-道具,1,250#系统类型-道具,12,50</v>
      </c>
    </row>
    <row r="40" spans="1:3">
      <c r="A40" s="8">
        <v>38</v>
      </c>
      <c r="B40" s="2">
        <f>[1]经济模型!$F433</f>
        <v>1200</v>
      </c>
      <c r="C40" s="2" t="str">
        <f>"系统类型-道具,1,"&amp;[1]经济模型!$M433&amp;"#系统类型-道具,12,"&amp;[1]经济模型!$O433</f>
        <v>系统类型-道具,1,250#系统类型-道具,12,50</v>
      </c>
    </row>
    <row r="41" spans="1:3">
      <c r="A41" s="8">
        <v>39</v>
      </c>
      <c r="B41" s="2">
        <f>[1]经济模型!$F434</f>
        <v>1220</v>
      </c>
      <c r="C41" s="2" t="str">
        <f>"系统类型-道具,1,"&amp;[1]经济模型!$M434&amp;"#系统类型-道具,12,"&amp;[1]经济模型!$O434</f>
        <v>系统类型-道具,1,250#系统类型-道具,12,50</v>
      </c>
    </row>
    <row r="42" spans="1:3">
      <c r="A42" s="8">
        <v>40</v>
      </c>
      <c r="B42" s="2">
        <f>[1]经济模型!$F435</f>
        <v>1240</v>
      </c>
      <c r="C42" s="2" t="str">
        <f>"系统类型-道具,1,"&amp;[1]经济模型!$M435&amp;"#系统类型-道具,12,"&amp;[1]经济模型!$O435</f>
        <v>系统类型-道具,1,250#系统类型-道具,12,50</v>
      </c>
    </row>
    <row r="43" spans="1:3">
      <c r="A43" s="8">
        <v>41</v>
      </c>
      <c r="B43" s="2">
        <f>[1]经济模型!$F436</f>
        <v>1260</v>
      </c>
      <c r="C43" s="2" t="str">
        <f>"系统类型-道具,1,"&amp;[1]经济模型!$M436&amp;"#系统类型-道具,12,"&amp;[1]经济模型!$O436</f>
        <v>系统类型-道具,1,250#系统类型-道具,12,50</v>
      </c>
    </row>
    <row r="44" spans="1:3">
      <c r="A44" s="8">
        <v>42</v>
      </c>
      <c r="B44" s="2">
        <f>[1]经济模型!$F437</f>
        <v>1270</v>
      </c>
      <c r="C44" s="2" t="str">
        <f>"系统类型-道具,1,"&amp;[1]经济模型!$M437&amp;"#系统类型-道具,12,"&amp;[1]经济模型!$O437</f>
        <v>系统类型-道具,1,250#系统类型-道具,12,50</v>
      </c>
    </row>
    <row r="45" spans="1:3">
      <c r="A45" s="8">
        <v>43</v>
      </c>
      <c r="B45" s="2">
        <f>[1]经济模型!$F438</f>
        <v>1300</v>
      </c>
      <c r="C45" s="2" t="str">
        <f>"系统类型-道具,1,"&amp;[1]经济模型!$M438&amp;"#系统类型-道具,12,"&amp;[1]经济模型!$O438</f>
        <v>系统类型-道具,1,250#系统类型-道具,12,50</v>
      </c>
    </row>
    <row r="46" spans="1:3">
      <c r="A46" s="8">
        <v>44</v>
      </c>
      <c r="B46" s="2">
        <f>[1]经济模型!$F439</f>
        <v>1310</v>
      </c>
      <c r="C46" s="2" t="str">
        <f>"系统类型-道具,1,"&amp;[1]经济模型!$M439&amp;"#系统类型-道具,12,"&amp;[1]经济模型!$O439</f>
        <v>系统类型-道具,1,250#系统类型-道具,12,50</v>
      </c>
    </row>
    <row r="47" spans="1:3">
      <c r="A47" s="8">
        <v>45</v>
      </c>
      <c r="B47" s="2">
        <f>[1]经济模型!$F440</f>
        <v>1330</v>
      </c>
      <c r="C47" s="2" t="str">
        <f>"系统类型-道具,1,"&amp;[1]经济模型!$M440&amp;"#系统类型-道具,12,"&amp;[1]经济模型!$O440</f>
        <v>系统类型-道具,1,250#系统类型-道具,12,50</v>
      </c>
    </row>
    <row r="48" spans="1:3">
      <c r="A48" s="8">
        <v>46</v>
      </c>
      <c r="B48" s="2">
        <f>[1]经济模型!$F441</f>
        <v>1350</v>
      </c>
      <c r="C48" s="2" t="str">
        <f>"系统类型-道具,1,"&amp;[1]经济模型!$M441&amp;"#系统类型-道具,12,"&amp;[1]经济模型!$O441</f>
        <v>系统类型-道具,1,250#系统类型-道具,12,50</v>
      </c>
    </row>
    <row r="49" spans="1:3">
      <c r="A49" s="8">
        <v>47</v>
      </c>
      <c r="B49" s="2">
        <f>[1]经济模型!$F442</f>
        <v>1360</v>
      </c>
      <c r="C49" s="2" t="str">
        <f>"系统类型-道具,1,"&amp;[1]经济模型!$M442&amp;"#系统类型-道具,12,"&amp;[1]经济模型!$O442</f>
        <v>系统类型-道具,1,250#系统类型-道具,12,50</v>
      </c>
    </row>
    <row r="50" spans="1:3">
      <c r="A50" s="8">
        <v>48</v>
      </c>
      <c r="B50" s="2">
        <f>[1]经济模型!$F443</f>
        <v>1390</v>
      </c>
      <c r="C50" s="2" t="str">
        <f>"系统类型-道具,1,"&amp;[1]经济模型!$M443&amp;"#系统类型-道具,12,"&amp;[1]经济模型!$O443</f>
        <v>系统类型-道具,1,250#系统类型-道具,12,50</v>
      </c>
    </row>
    <row r="51" spans="1:3">
      <c r="A51" s="8">
        <v>49</v>
      </c>
      <c r="B51" s="2">
        <f>[1]经济模型!$F444</f>
        <v>1400</v>
      </c>
      <c r="C51" s="2" t="str">
        <f>"系统类型-道具,1,"&amp;[1]经济模型!$M444&amp;"#系统类型-道具,12,"&amp;[1]经济模型!$O444</f>
        <v>系统类型-道具,1,250#系统类型-道具,12,50</v>
      </c>
    </row>
    <row r="52" spans="1:3">
      <c r="A52" s="8">
        <v>50</v>
      </c>
      <c r="B52" s="2">
        <f>[1]经济模型!$F445</f>
        <v>1420</v>
      </c>
      <c r="C52" s="2" t="str">
        <f>"系统类型-道具,1,"&amp;[1]经济模型!$M445&amp;"#系统类型-道具,12,"&amp;[1]经济模型!$O445</f>
        <v>系统类型-道具,1,250#系统类型-道具,12,50</v>
      </c>
    </row>
    <row r="53" spans="1:3">
      <c r="A53" s="8">
        <v>51</v>
      </c>
      <c r="B53" s="2">
        <f>[1]经济模型!$F446</f>
        <v>1430</v>
      </c>
      <c r="C53" s="2" t="str">
        <f>"系统类型-道具,1,"&amp;[1]经济模型!$M446&amp;"#系统类型-道具,12,"&amp;[1]经济模型!$O446</f>
        <v>系统类型-道具,1,250#系统类型-道具,12,50</v>
      </c>
    </row>
    <row r="54" spans="1:3">
      <c r="A54" s="8">
        <v>52</v>
      </c>
      <c r="B54" s="2">
        <f>[1]经济模型!$F447</f>
        <v>1450</v>
      </c>
      <c r="C54" s="2" t="str">
        <f>"系统类型-道具,1,"&amp;[1]经济模型!$M447&amp;"#系统类型-道具,12,"&amp;[1]经济模型!$O447</f>
        <v>系统类型-道具,1,250#系统类型-道具,12,50</v>
      </c>
    </row>
    <row r="55" spans="1:3">
      <c r="A55" s="8">
        <v>53</v>
      </c>
      <c r="B55" s="2">
        <f>[1]经济模型!$F448</f>
        <v>1470</v>
      </c>
      <c r="C55" s="2" t="str">
        <f>"系统类型-道具,1,"&amp;[1]经济模型!$M448&amp;"#系统类型-道具,12,"&amp;[1]经济模型!$O448</f>
        <v>系统类型-道具,1,250#系统类型-道具,12,50</v>
      </c>
    </row>
    <row r="56" spans="1:3">
      <c r="A56" s="8">
        <v>54</v>
      </c>
      <c r="B56" s="2">
        <f>[1]经济模型!$F449</f>
        <v>1490</v>
      </c>
      <c r="C56" s="2" t="str">
        <f>"系统类型-道具,1,"&amp;[1]经济模型!$M449&amp;"#系统类型-道具,12,"&amp;[1]经济模型!$O449</f>
        <v>系统类型-道具,1,250#系统类型-道具,12,50</v>
      </c>
    </row>
    <row r="57" spans="1:3">
      <c r="A57" s="8">
        <v>55</v>
      </c>
      <c r="B57" s="2">
        <f>[1]经济模型!$F450</f>
        <v>1500</v>
      </c>
      <c r="C57" s="2" t="str">
        <f>"系统类型-道具,1,"&amp;[1]经济模型!$M450&amp;"#系统类型-道具,12,"&amp;[1]经济模型!$O450</f>
        <v>系统类型-道具,1,250#系统类型-道具,12,50</v>
      </c>
    </row>
    <row r="58" spans="1:3">
      <c r="A58" s="8">
        <v>56</v>
      </c>
      <c r="B58" s="2">
        <f>[1]经济模型!$F451</f>
        <v>1510</v>
      </c>
      <c r="C58" s="2" t="str">
        <f>"系统类型-道具,1,"&amp;[1]经济模型!$M451&amp;"#系统类型-道具,12,"&amp;[1]经济模型!$O451</f>
        <v>系统类型-道具,1,250#系统类型-道具,12,50</v>
      </c>
    </row>
    <row r="59" spans="1:3">
      <c r="A59" s="8">
        <v>57</v>
      </c>
      <c r="B59" s="2">
        <f>[1]经济模型!$F452</f>
        <v>1540</v>
      </c>
      <c r="C59" s="2" t="str">
        <f>"系统类型-道具,1,"&amp;[1]经济模型!$M452&amp;"#系统类型-道具,12,"&amp;[1]经济模型!$O452</f>
        <v>系统类型-道具,1,250#系统类型-道具,12,50</v>
      </c>
    </row>
    <row r="60" spans="1:3">
      <c r="A60" s="8">
        <v>58</v>
      </c>
      <c r="B60" s="2">
        <f>[1]经济模型!$F453</f>
        <v>1550</v>
      </c>
      <c r="C60" s="2" t="str">
        <f>"系统类型-道具,1,"&amp;[1]经济模型!$M453&amp;"#系统类型-道具,12,"&amp;[1]经济模型!$O453</f>
        <v>系统类型-道具,1,250#系统类型-道具,12,50</v>
      </c>
    </row>
    <row r="61" spans="1:3">
      <c r="A61" s="8">
        <v>59</v>
      </c>
      <c r="B61" s="2">
        <f>[1]经济模型!$F454</f>
        <v>1560</v>
      </c>
      <c r="C61" s="2" t="str">
        <f>"系统类型-道具,1,"&amp;[1]经济模型!$M454&amp;"#系统类型-道具,12,"&amp;[1]经济模型!$O454</f>
        <v>系统类型-道具,1,250#系统类型-道具,12,50</v>
      </c>
    </row>
    <row r="62" spans="1:3">
      <c r="A62" s="8">
        <v>60</v>
      </c>
      <c r="B62" s="2">
        <f>[1]经济模型!$F455</f>
        <v>1580</v>
      </c>
      <c r="C62" s="2" t="str">
        <f>"系统类型-道具,1,"&amp;[1]经济模型!$M455&amp;"#系统类型-道具,12,"&amp;[1]经济模型!$O455</f>
        <v>系统类型-道具,1,250#系统类型-道具,12,50</v>
      </c>
    </row>
    <row r="63" spans="1:3">
      <c r="A63" s="8">
        <v>61</v>
      </c>
      <c r="B63" s="2">
        <f>[1]经济模型!$F456</f>
        <v>1600</v>
      </c>
      <c r="C63" s="2" t="str">
        <f>"系统类型-道具,1,"&amp;[1]经济模型!$M456&amp;"#系统类型-道具,12,"&amp;[1]经济模型!$O456</f>
        <v>系统类型-道具,1,250#系统类型-道具,12,50</v>
      </c>
    </row>
    <row r="64" spans="1:3">
      <c r="A64" s="8">
        <v>62</v>
      </c>
      <c r="B64" s="2">
        <f>[1]经济模型!$F457</f>
        <v>1610</v>
      </c>
      <c r="C64" s="2" t="str">
        <f>"系统类型-道具,1,"&amp;[1]经济模型!$M457&amp;"#系统类型-道具,12,"&amp;[1]经济模型!$O457</f>
        <v>系统类型-道具,1,250#系统类型-道具,12,50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M56" sqref="M56"/>
    </sheetView>
  </sheetViews>
  <sheetFormatPr defaultColWidth="9" defaultRowHeight="16.5" outlineLevelRow="7" outlineLevelCol="1"/>
  <cols>
    <col min="1" max="2" width="70.125" style="5" customWidth="1"/>
    <col min="3" max="3" width="29.5" style="1" customWidth="1"/>
    <col min="4" max="4" width="18.125" style="1" customWidth="1"/>
    <col min="5" max="5" width="27.625" style="1" customWidth="1"/>
    <col min="6" max="6" width="34.875" style="1" customWidth="1"/>
    <col min="7" max="7" width="29.75" style="1" customWidth="1"/>
    <col min="8" max="16384" width="9" style="1"/>
  </cols>
  <sheetData>
    <row r="1" ht="27" customHeight="1" spans="1:2">
      <c r="A1" s="5" t="s">
        <v>284</v>
      </c>
      <c r="B1" s="5" t="s">
        <v>285</v>
      </c>
    </row>
    <row r="2" spans="1:2">
      <c r="A2" s="5" t="s">
        <v>286</v>
      </c>
      <c r="B2" s="5" t="s">
        <v>287</v>
      </c>
    </row>
    <row r="3" spans="1:2">
      <c r="A3" s="5" t="s">
        <v>288</v>
      </c>
      <c r="B3" s="5" t="s">
        <v>289</v>
      </c>
    </row>
    <row r="4" spans="1:1">
      <c r="A4" s="5" t="s">
        <v>290</v>
      </c>
    </row>
    <row r="5" spans="1:1">
      <c r="A5" s="5" t="s">
        <v>291</v>
      </c>
    </row>
    <row r="6" spans="1:1">
      <c r="A6" s="5" t="s">
        <v>292</v>
      </c>
    </row>
    <row r="7" spans="1:1">
      <c r="A7" s="5" t="s">
        <v>293</v>
      </c>
    </row>
    <row r="8" spans="1:1">
      <c r="A8" s="5" t="s">
        <v>294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@机器人表</vt:lpstr>
      <vt:lpstr>@机器人词条列表</vt:lpstr>
      <vt:lpstr>@机器人等级表</vt:lpstr>
      <vt:lpstr>@晶核表</vt:lpstr>
      <vt:lpstr>@晶核品质表</vt:lpstr>
      <vt:lpstr>@晶核等级表</vt:lpstr>
      <vt:lpstr>@晶核改造属性列表</vt:lpstr>
      <vt:lpstr>@图鉴等级表</vt:lpstr>
      <vt:lpstr>代对表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2023-05-12T11:15:00Z</dcterms:created>
  <dcterms:modified xsi:type="dcterms:W3CDTF">2024-09-03T01:40:01Z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33F363A8E618499AB11082AF3160DEEC_12</vt:lpwstr>
  </property>
  <property fmtid="{D5CDD505-2E9C-101B-9397-08002B2CF9AE}" pid="4" name="KSOReadingLayout">
    <vt:bool>false</vt:bool>
  </property>
</Properties>
</file>