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@道具配置" sheetId="1" r:id="rId1"/>
    <sheet name="@道具类型配置" sheetId="2" r:id="rId2"/>
    <sheet name="@道具自选表" sheetId="3" r:id="rId3"/>
    <sheet name="@道具购买" sheetId="6" r:id="rId4"/>
    <sheet name="代对表" sheetId="4" r:id="rId5"/>
    <sheet name="数值规划" sheetId="5" r:id="rId6"/>
  </sheets>
  <externalReferences>
    <externalReference r:id="rId7"/>
  </externalReferences>
  <definedNames>
    <definedName name="_xlnm._FilterDatabase" localSheetId="0" hidden="1">'@道具配置'!$A$2:$K$164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chenliang</author>
  </authors>
  <commentList>
    <comment ref="J2" authorId="0">
      <text>
        <r>
          <rPr>
            <sz val="9"/>
            <rFont val="宋体"/>
            <charset val="134"/>
          </rPr>
          <t xml:space="preserve">0;//不能使用
1;//增加道具 参数：道具类型，道具ID，道具数量
2;//增加英雄 参数：组ID，星级
3;//增加装备 参数：组ID，品质 星级
4;//随机参数：lootID
5;//增加圣遗物id 参数：圣遗物ID
</t>
        </r>
      </text>
    </comment>
  </commentList>
</comments>
</file>

<file path=xl/comments2.xml><?xml version="1.0" encoding="utf-8"?>
<comments xmlns="http://schemas.openxmlformats.org/spreadsheetml/2006/main">
  <authors>
    <author>chenliang</author>
  </authors>
  <commentList>
    <comment ref="D2" authorId="0">
      <text>
        <r>
          <rPr>
            <sz val="9"/>
            <rFont val="宋体"/>
            <charset val="134"/>
          </rPr>
          <t xml:space="preserve">
类型，ID，数量</t>
        </r>
      </text>
    </comment>
  </commentList>
</comments>
</file>

<file path=xl/comments3.xml><?xml version="1.0" encoding="utf-8"?>
<comments xmlns="http://schemas.openxmlformats.org/spreadsheetml/2006/main">
  <authors>
    <author>pengpai</author>
  </authors>
  <commentList>
    <comment ref="D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钻石 1
金币 2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<sst xmlns="http://schemas.openxmlformats.org/spreadsheetml/2006/main" count="899" uniqueCount="484">
  <si>
    <t>i_id</t>
  </si>
  <si>
    <t>s_name</t>
  </si>
  <si>
    <t>s_itemIcon</t>
  </si>
  <si>
    <t>s_desc</t>
  </si>
  <si>
    <t>$i_quality</t>
  </si>
  <si>
    <t>$i_bagType</t>
  </si>
  <si>
    <t>i_maxStack</t>
  </si>
  <si>
    <t>i_maxUse</t>
  </si>
  <si>
    <t>i_autoUse</t>
  </si>
  <si>
    <t>$i_useType</t>
  </si>
  <si>
    <t>il_useParam</t>
  </si>
  <si>
    <t>序号</t>
  </si>
  <si>
    <t>名称</t>
  </si>
  <si>
    <t>物品图标</t>
  </si>
  <si>
    <t>物品描述</t>
  </si>
  <si>
    <t>道具品质</t>
  </si>
  <si>
    <t>背包类型</t>
  </si>
  <si>
    <t>最大堆叠数量</t>
  </si>
  <si>
    <t>单次最大使用上限</t>
  </si>
  <si>
    <t>是否自动使用</t>
  </si>
  <si>
    <t>使用类型
EmItemUseType</t>
  </si>
  <si>
    <t>使用类型参数</t>
  </si>
  <si>
    <t>箱子描述</t>
  </si>
  <si>
    <t>钻石</t>
  </si>
  <si>
    <t>珍稀的宝石资源，可以用于购买各种商品</t>
  </si>
  <si>
    <t>品质-紫</t>
  </si>
  <si>
    <t>金币</t>
  </si>
  <si>
    <t>特攻联盟中最常见的交易货币，用途广泛</t>
  </si>
  <si>
    <t>品质-绿</t>
  </si>
  <si>
    <t>突破石</t>
  </si>
  <si>
    <t>蕴含外星异能的特殊晶石，产量稀少，用于英雄突破</t>
  </si>
  <si>
    <t>矿石</t>
  </si>
  <si>
    <t>尘星地下开采的普通矿石，用于装备升级</t>
  </si>
  <si>
    <t>改名卡</t>
  </si>
  <si>
    <t>特攻研究所的特殊道具，用于更改名字</t>
  </si>
  <si>
    <t>铜钳钳（废弃）</t>
  </si>
  <si>
    <t>可在晶核抽奖-注入晶核中获得晶核</t>
  </si>
  <si>
    <t>品质-蓝</t>
  </si>
  <si>
    <t>普通唤醒卡</t>
  </si>
  <si>
    <t>特攻联盟授予星球勇士的普通奖励，用于普通唤醒</t>
  </si>
  <si>
    <t>银钳钳（废弃）</t>
  </si>
  <si>
    <t>高级唤醒卡</t>
  </si>
  <si>
    <t>特攻联盟授予星球将领的高级奖励，用于高级唤醒</t>
  </si>
  <si>
    <t>金钳钳</t>
  </si>
  <si>
    <t>异星科研所的最新科技，用于晶核制造</t>
  </si>
  <si>
    <t>品质-橙</t>
  </si>
  <si>
    <t>黄金克隆卡</t>
  </si>
  <si>
    <t>特攻联盟赠与星球领主的顶级奖励，用于克隆英雄</t>
  </si>
  <si>
    <t>基因芯片</t>
  </si>
  <si>
    <t>印刻了各类使徒因子的特殊芯片，用于激活基因</t>
  </si>
  <si>
    <t>生铁</t>
  </si>
  <si>
    <t>经过奥根星高炉冶炼的铁矿石，坚不可摧，用于装备精炼</t>
  </si>
  <si>
    <t>鲜红结晶</t>
  </si>
  <si>
    <t>撒玛星的珍贵资源，只需一点就可以大幅强化装备，用于装备突破</t>
  </si>
  <si>
    <t>异星核能</t>
  </si>
  <si>
    <t>外星怪物携带的特殊能源，内含少量能量，用于异性科技树的升级</t>
  </si>
  <si>
    <t>科技秘匙</t>
  </si>
  <si>
    <t>击杀外星怪物获得的悬赏奖励，用于解锁异星科技树的神秘力量</t>
  </si>
  <si>
    <t>瀚宇星辰</t>
  </si>
  <si>
    <t>宇宙中漂浮着的小晶体，用于晶核升级</t>
  </si>
  <si>
    <t>宇宙徽章</t>
  </si>
  <si>
    <t>宇宙联盟授予的特殊徽章，用于试炼商店换取物品</t>
  </si>
  <si>
    <t>能源核心</t>
  </si>
  <si>
    <t>宇宙微粒的具象化载体，可在使徒制造中召唤使徒</t>
  </si>
  <si>
    <t>使徒芯片</t>
  </si>
  <si>
    <t>主星生产使徒必备的材料，用于所有使徒的升级。</t>
  </si>
  <si>
    <t>英雄兑换卡</t>
  </si>
  <si>
    <t>用于在兑换商店中兑换英雄</t>
  </si>
  <si>
    <t>源石</t>
  </si>
  <si>
    <t>宇宙能源破碎掉落的源石，用于晶核突破</t>
  </si>
  <si>
    <t>补给箱能量</t>
  </si>
  <si>
    <t>可以为装备回收站充能，获得补给箱</t>
  </si>
  <si>
    <t>复活蛋</t>
  </si>
  <si>
    <t>内含巨大能量的神秘蛋，难以接近，用于在战斗中复活英雄</t>
  </si>
  <si>
    <t>页签-其他材料</t>
  </si>
  <si>
    <t>英雄星星</t>
  </si>
  <si>
    <t>基地保卫战中，可以用星星提升英雄的战斗星级</t>
  </si>
  <si>
    <t>普通补给箱</t>
  </si>
  <si>
    <t>开启获得大量金币</t>
  </si>
  <si>
    <t>精良补给箱</t>
  </si>
  <si>
    <t>开启获得大量矿石，小概率获得英雄</t>
  </si>
  <si>
    <t>稀有补给箱</t>
  </si>
  <si>
    <t>开启获得大量生铁，中等概率获得英雄</t>
  </si>
  <si>
    <t>史诗补给箱</t>
  </si>
  <si>
    <t>开启获得大量突破石，大概率获得英雄</t>
  </si>
  <si>
    <t>传说补给箱</t>
  </si>
  <si>
    <t>开启获得大量钻石，必定获得英雄</t>
  </si>
  <si>
    <t>品质-红</t>
  </si>
  <si>
    <t>极致输出宝箱</t>
  </si>
  <si>
    <t>开启可获得三个史诗英雄：香香、波波、悟空</t>
  </si>
  <si>
    <t>页签-消耗品</t>
  </si>
  <si>
    <t>使用类型-自选道具</t>
  </si>
  <si>
    <t>7天直购礼包，获得三个紫色英雄：明日香，布偶，金克斯</t>
  </si>
  <si>
    <t>传说英雄自选宝箱</t>
  </si>
  <si>
    <t>开启宝箱可以任选一个宝箱内的传说英雄</t>
  </si>
  <si>
    <t>首充礼包，获得自选一个传说英雄：终结者，布偶，金克斯</t>
  </si>
  <si>
    <t>极致输出星石</t>
  </si>
  <si>
    <t>开启可以获得三个不同职业的输出史诗星石</t>
  </si>
  <si>
    <t>使用类型-所有道具</t>
  </si>
  <si>
    <t>7天直购：爆破师，枪械师，独行侠，史诗狗粮大礼包</t>
  </si>
  <si>
    <t>无畏者自选宝箱</t>
  </si>
  <si>
    <t>开启宝箱可以任选一个宝箱内的史诗英雄</t>
  </si>
  <si>
    <t>不包括珍稀英雄</t>
  </si>
  <si>
    <t>独行侠自选宝箱</t>
  </si>
  <si>
    <t>爆破师自选宝箱</t>
  </si>
  <si>
    <t>吟游者自选宝箱</t>
  </si>
  <si>
    <t>枪械师自选宝箱</t>
  </si>
  <si>
    <t>史诗星石自选</t>
  </si>
  <si>
    <t>开启可以任选一个史诗星石</t>
  </si>
  <si>
    <t>史诗狗粮自选</t>
  </si>
  <si>
    <t>珍稀英雄自选箱</t>
  </si>
  <si>
    <t>开启宝箱可以任选一个宝箱内的珍稀史诗英雄</t>
  </si>
  <si>
    <t>S级晶核自选箱</t>
  </si>
  <si>
    <t>开启宝箱可以任选一个宝箱内的S级晶核</t>
  </si>
  <si>
    <t>史诗英雄随机宝箱</t>
  </si>
  <si>
    <t>开启宝箱随机获得宝箱内的一个史诗英雄</t>
  </si>
  <si>
    <t>使用类型-掉落表</t>
  </si>
  <si>
    <t>传说装备宝箱</t>
  </si>
  <si>
    <t>开启宝箱可以获得一套强力传说枪械师装备</t>
  </si>
  <si>
    <t>首充：独行侠传说装备，阶段1</t>
  </si>
  <si>
    <t>小型金币袋</t>
  </si>
  <si>
    <t>开启金币袋可以获得大量金币</t>
  </si>
  <si>
    <t>使用类型-金币宝箱</t>
  </si>
  <si>
    <t>1200|1</t>
  </si>
  <si>
    <t>中型金币袋</t>
  </si>
  <si>
    <t>开启金币袋可以获得超大量金币</t>
  </si>
  <si>
    <t>1200|10</t>
  </si>
  <si>
    <t>大型金币袋</t>
  </si>
  <si>
    <t>开启金币袋可以获得巨量金币</t>
  </si>
  <si>
    <t>1200|100</t>
  </si>
  <si>
    <t>周自选宝箱一</t>
  </si>
  <si>
    <t>开启宝箱可以任选一种养成材料</t>
  </si>
  <si>
    <t>周自选宝箱二</t>
  </si>
  <si>
    <t>冒险自选宝箱一</t>
  </si>
  <si>
    <t>开启宝箱可以任选一种抽卡道具</t>
  </si>
  <si>
    <t>冒险自选宝箱二</t>
  </si>
  <si>
    <t>普通无畏者星石</t>
  </si>
  <si>
    <t>可用于职业为无畏者的普通英雄升星</t>
  </si>
  <si>
    <t>品质-白</t>
  </si>
  <si>
    <t>普通独行侠星石</t>
  </si>
  <si>
    <t>可用于职业为独行侠的普通英雄升星</t>
  </si>
  <si>
    <t>普通爆破师星石</t>
  </si>
  <si>
    <t>可用于职业为爆破师的普通英雄升星</t>
  </si>
  <si>
    <t>普通吟游者星石</t>
  </si>
  <si>
    <t>可用于职业为吟游者的普通英雄升星</t>
  </si>
  <si>
    <t>普通枪械师星石</t>
  </si>
  <si>
    <t>可用于职业为枪械师的普通英雄升星</t>
  </si>
  <si>
    <t>精良无畏者星石</t>
  </si>
  <si>
    <t>可用于职业为无畏者的精良英雄升星</t>
  </si>
  <si>
    <t>精良独行侠星石</t>
  </si>
  <si>
    <t>可用于职业为独行侠的精良英雄升星</t>
  </si>
  <si>
    <t>精良爆破师星石</t>
  </si>
  <si>
    <t>可用于职业为爆破师的精良英雄升星</t>
  </si>
  <si>
    <t>精良吟游者星石</t>
  </si>
  <si>
    <t>可用于职业为吟游者的精良英雄升星</t>
  </si>
  <si>
    <t>精良枪械师星石</t>
  </si>
  <si>
    <t>可用于职业为枪械师的精良英雄升星</t>
  </si>
  <si>
    <t>稀有无畏者星石</t>
  </si>
  <si>
    <t>可用于职业为无畏者的稀有英雄升星</t>
  </si>
  <si>
    <t>稀有独行侠星石</t>
  </si>
  <si>
    <t>可用于职业为独行侠的稀有英雄升星</t>
  </si>
  <si>
    <t>稀有爆破师星石</t>
  </si>
  <si>
    <t>可用于职业为爆破师的稀有英雄升星</t>
  </si>
  <si>
    <t>稀有吟游者星石</t>
  </si>
  <si>
    <t>可用于职业为吟游者的稀有英雄升星</t>
  </si>
  <si>
    <t>稀有枪械师星石</t>
  </si>
  <si>
    <t>可用于职业为枪械师的稀有英雄升星</t>
  </si>
  <si>
    <t>史诗无畏者星石</t>
  </si>
  <si>
    <t>可用于职业为无畏者的史诗英雄升星</t>
  </si>
  <si>
    <t>史诗独行侠星石</t>
  </si>
  <si>
    <t>可用于职业为独行侠的史诗英雄升星</t>
  </si>
  <si>
    <t>史诗爆破师星石</t>
  </si>
  <si>
    <t>可用于职业为爆破师的史诗英雄升星</t>
  </si>
  <si>
    <t>史诗吟游者星石</t>
  </si>
  <si>
    <t>可用于职业为吟游者的史诗英雄升星</t>
  </si>
  <si>
    <t>史诗枪械师星石</t>
  </si>
  <si>
    <t>可用于职业为枪械师的史诗英雄升星</t>
  </si>
  <si>
    <t>随机使徒</t>
  </si>
  <si>
    <t>获得一个随机的完整使徒</t>
  </si>
  <si>
    <t>神秘沙塑碎片</t>
  </si>
  <si>
    <t>神秘沙塑碎片，用于晶核突破</t>
  </si>
  <si>
    <t>勇士雕像碎片</t>
  </si>
  <si>
    <t>勇士雕像碎片，用于晶核突破</t>
  </si>
  <si>
    <t>炎能水晶瓶碎片</t>
  </si>
  <si>
    <t>炎能水晶瓶碎片，用于晶核突破</t>
  </si>
  <si>
    <t>蓄能刻印仪碎片</t>
  </si>
  <si>
    <t>蓄能刻印仪碎片，用于晶核突破</t>
  </si>
  <si>
    <t>迷离火炬碎片</t>
  </si>
  <si>
    <t>迷离火炬碎片，用于晶核突破</t>
  </si>
  <si>
    <t>炽神法杖碎片</t>
  </si>
  <si>
    <t>炽神法杖碎片，用于晶核突破</t>
  </si>
  <si>
    <t>星际卷轴碎片</t>
  </si>
  <si>
    <t>星际卷轴碎片，用于晶核突破</t>
  </si>
  <si>
    <t>精密天文镜碎片</t>
  </si>
  <si>
    <t>精密天文镜碎片，用于晶核突破</t>
  </si>
  <si>
    <t>微型能源碎片</t>
  </si>
  <si>
    <t>微型能源碎片，用于晶核突破</t>
  </si>
  <si>
    <t>神秘的画作碎片</t>
  </si>
  <si>
    <t>神秘的画作碎片，用于晶核突破</t>
  </si>
  <si>
    <t>元素祭祀鼎碎片</t>
  </si>
  <si>
    <t>元素祭祀鼎碎片，用于晶核突破</t>
  </si>
  <si>
    <t>法纳斯之眼碎片</t>
  </si>
  <si>
    <t>法纳斯之眼碎片，用于晶核突破</t>
  </si>
  <si>
    <t>翠绿结晶碎片</t>
  </si>
  <si>
    <t>翠绿结晶碎片，用于晶核突破</t>
  </si>
  <si>
    <t>秘文琥珀碎片</t>
  </si>
  <si>
    <t>秘文琥珀碎片，用于晶核突破</t>
  </si>
  <si>
    <t>八面星骰碎片</t>
  </si>
  <si>
    <t>八面星骰碎片，用于晶核突破</t>
  </si>
  <si>
    <t>虚能头盔碎片</t>
  </si>
  <si>
    <t>虚能头盔碎片，用于晶核突破</t>
  </si>
  <si>
    <t>次古培养舱碎片</t>
  </si>
  <si>
    <t>次古培养舱碎片，用于晶核突破</t>
  </si>
  <si>
    <t>毁灭氢能碎片</t>
  </si>
  <si>
    <t>毁灭氢能碎片，用于晶核突破</t>
  </si>
  <si>
    <t>灵狮雕像碎片</t>
  </si>
  <si>
    <t>灵狮雕像碎片，用于晶核突破</t>
  </si>
  <si>
    <t>风之头盔碎片</t>
  </si>
  <si>
    <t>风之头盔碎片，用于晶核突破</t>
  </si>
  <si>
    <t>科技怀表碎片</t>
  </si>
  <si>
    <t>科技怀表碎片，用于晶核突破</t>
  </si>
  <si>
    <t>恒星指令碎片</t>
  </si>
  <si>
    <t>恒星指令碎片，用于晶核突破</t>
  </si>
  <si>
    <t>失落的密匙碎片</t>
  </si>
  <si>
    <t>失落的密匙碎片，用于晶核突破</t>
  </si>
  <si>
    <t>永恒界锁碎片</t>
  </si>
  <si>
    <t>永恒界锁碎片，用于晶核突破</t>
  </si>
  <si>
    <t>次域定锚碎片</t>
  </si>
  <si>
    <t>次域定锚碎片，用于晶核突破</t>
  </si>
  <si>
    <t>古董弹头碎片</t>
  </si>
  <si>
    <t>古董弹头碎片，用于晶核突破</t>
  </si>
  <si>
    <t>烈焰花饰碎片</t>
  </si>
  <si>
    <t>烈焰花饰碎片，用于晶核突破</t>
  </si>
  <si>
    <t>狂炎面罩碎片</t>
  </si>
  <si>
    <t>狂炎面罩碎片，用于晶核突破</t>
  </si>
  <si>
    <t>薪武板甲碎片</t>
  </si>
  <si>
    <t>薪武板甲碎片，用于晶核突破</t>
  </si>
  <si>
    <t>远烽卫星碎片</t>
  </si>
  <si>
    <t>远烽卫星碎片，用于晶核突破</t>
  </si>
  <si>
    <t>圣晶投影碎片</t>
  </si>
  <si>
    <t>圣晶投影碎片，用于晶核突破</t>
  </si>
  <si>
    <t>上古焱灵碎片</t>
  </si>
  <si>
    <t>上古焱灵碎片，用于晶核突破</t>
  </si>
  <si>
    <t>渔者雕像碎片</t>
  </si>
  <si>
    <t>渔者雕像碎片，用于晶核突破</t>
  </si>
  <si>
    <t>水晶头骨碎片</t>
  </si>
  <si>
    <t>水晶头骨碎片，用于晶核突破</t>
  </si>
  <si>
    <t>异能手套碎片</t>
  </si>
  <si>
    <t>异能手套碎片，用于晶核突破</t>
  </si>
  <si>
    <t>梵星圣杯碎片</t>
  </si>
  <si>
    <t>梵星圣杯碎片，用于晶核突破</t>
  </si>
  <si>
    <t>水灵纹章碎片</t>
  </si>
  <si>
    <t>水灵纹章碎片，用于晶核突破</t>
  </si>
  <si>
    <t>万灵核能碎片</t>
  </si>
  <si>
    <t>万灵核能碎片，用于晶核突破</t>
  </si>
  <si>
    <t>碧蓝之心碎片</t>
  </si>
  <si>
    <t>碧蓝之心碎片，用于晶核突破</t>
  </si>
  <si>
    <t>圣灵金币碎片</t>
  </si>
  <si>
    <t>圣灵金币碎片，用于晶核突破</t>
  </si>
  <si>
    <t>十字盾碎片</t>
  </si>
  <si>
    <t>十字盾碎片，用于晶核突破</t>
  </si>
  <si>
    <t>天使枪碎片</t>
  </si>
  <si>
    <t>天使枪碎片，用于晶核突破</t>
  </si>
  <si>
    <t>光明芯源碎片</t>
  </si>
  <si>
    <t>光明芯源碎片，用于晶核突破</t>
  </si>
  <si>
    <t>失落耳环碎片</t>
  </si>
  <si>
    <t>失落耳环碎片，用于晶核突破</t>
  </si>
  <si>
    <t>圣者之弓碎片</t>
  </si>
  <si>
    <t>圣者之弓碎片，用于晶核突破</t>
  </si>
  <si>
    <t>泰斯权杖碎片</t>
  </si>
  <si>
    <t>泰斯权杖碎片，用于晶核突破</t>
  </si>
  <si>
    <t>献祭法器碎片</t>
  </si>
  <si>
    <t>献祭法器碎片，用于晶核突破</t>
  </si>
  <si>
    <t>创世能源碎片</t>
  </si>
  <si>
    <t>创世能源碎片，用于晶核突破</t>
  </si>
  <si>
    <t>暗汀魔方碎片</t>
  </si>
  <si>
    <t>暗汀魔方碎片，用于晶核突破</t>
  </si>
  <si>
    <t>古代誓约碎片</t>
  </si>
  <si>
    <t>古代誓约碎片，用于晶核突破</t>
  </si>
  <si>
    <t>暗星护目碎片</t>
  </si>
  <si>
    <t>暗星护目碎片，用于晶核突破</t>
  </si>
  <si>
    <t>术士斗篷碎片</t>
  </si>
  <si>
    <t>术士斗篷碎片，用于晶核突破</t>
  </si>
  <si>
    <t>暗灵之源碎片</t>
  </si>
  <si>
    <t>暗灵之源碎片，用于晶核突破</t>
  </si>
  <si>
    <t>禁忌魔法书碎片</t>
  </si>
  <si>
    <t>禁忌魔法书碎片，用于晶核突破</t>
  </si>
  <si>
    <t>死灵之刃碎片</t>
  </si>
  <si>
    <t>死灵之刃碎片，用于晶核突破</t>
  </si>
  <si>
    <t>宇宙之心碎片</t>
  </si>
  <si>
    <t>宇宙之心碎片，用于晶核突破</t>
  </si>
  <si>
    <t>恶魔面具碎片</t>
  </si>
  <si>
    <t>恶魔面具碎片，用于晶核突破</t>
  </si>
  <si>
    <t>火焰法环碎片</t>
  </si>
  <si>
    <t>使徒：火焰法环的碎片，可以对火焰法环进行升级</t>
  </si>
  <si>
    <t>冰霜新星碎片</t>
  </si>
  <si>
    <t>使徒：冰霜新星的碎片，可以对冰霜新星进行升级</t>
  </si>
  <si>
    <t>火焰轰鸣碎片</t>
  </si>
  <si>
    <t>使徒：火焰轰鸣的碎片，可以对火焰轰鸣进行升级</t>
  </si>
  <si>
    <t>反击风暴碎片</t>
  </si>
  <si>
    <t>使徒：反击风暴的碎片，可以对反击风暴进行升级</t>
  </si>
  <si>
    <t>治愈附魔碎片</t>
  </si>
  <si>
    <t>使徒：治愈附魔的碎片，可以对治愈附魔进行升级</t>
  </si>
  <si>
    <t>寒冰法球碎片</t>
  </si>
  <si>
    <t>使徒：寒冰法球的碎片，可以对寒冰法球进行升级</t>
  </si>
  <si>
    <t>随机使徒碎片</t>
  </si>
  <si>
    <t>特殊使徒碎片，打开可以随机获得一个使徒碎片</t>
  </si>
  <si>
    <t>万能英雄碎片</t>
  </si>
  <si>
    <t>秦始皇碎片</t>
  </si>
  <si>
    <t>右柱碎片</t>
  </si>
  <si>
    <t>爱因斯坦碎片</t>
  </si>
  <si>
    <t>南丁格尔碎片</t>
  </si>
  <si>
    <t>死侍碎片</t>
  </si>
  <si>
    <t>火箭碎片</t>
  </si>
  <si>
    <t>海王碎片</t>
  </si>
  <si>
    <t>金刚狼碎片</t>
  </si>
  <si>
    <t>奇异博士碎片</t>
  </si>
  <si>
    <t>绿巨人碎片</t>
  </si>
  <si>
    <t>小丑碎片</t>
  </si>
  <si>
    <t>水兵月碎片</t>
  </si>
  <si>
    <t>终结者碎片</t>
  </si>
  <si>
    <t>闪电侠碎片</t>
  </si>
  <si>
    <t>绿箭侠碎片</t>
  </si>
  <si>
    <t>船长碎片</t>
  </si>
  <si>
    <t>冰人碎片</t>
  </si>
  <si>
    <t>金克斯碎片</t>
  </si>
  <si>
    <t>明日香碎片</t>
  </si>
  <si>
    <t>龙姨碎片</t>
  </si>
  <si>
    <t>暴风女碎片</t>
  </si>
  <si>
    <t>雷神碎片</t>
  </si>
  <si>
    <t>赛亚人碎片</t>
  </si>
  <si>
    <t>吸血鬼碎片</t>
  </si>
  <si>
    <t>灭霸碎片</t>
  </si>
  <si>
    <t>魔人布欧碎片</t>
  </si>
  <si>
    <t>s_desId</t>
  </si>
  <si>
    <t>s_desCount</t>
  </si>
  <si>
    <t>s_param1</t>
  </si>
  <si>
    <t>s_param2</t>
  </si>
  <si>
    <t>枚举类型Id</t>
  </si>
  <si>
    <t>物品id</t>
  </si>
  <si>
    <t>数量</t>
  </si>
  <si>
    <t>参数1</t>
  </si>
  <si>
    <t>参数2</t>
  </si>
  <si>
    <t>道具</t>
  </si>
  <si>
    <t>装备</t>
  </si>
  <si>
    <t>装备ID</t>
  </si>
  <si>
    <t>品质</t>
  </si>
  <si>
    <t>星级</t>
  </si>
  <si>
    <t>英雄</t>
  </si>
  <si>
    <t>英雄ID</t>
  </si>
  <si>
    <t>一般掉落组</t>
  </si>
  <si>
    <t>掉落组ID</t>
  </si>
  <si>
    <t>装备掉落组</t>
  </si>
  <si>
    <t>装备掉落组ID</t>
  </si>
  <si>
    <t>头像</t>
  </si>
  <si>
    <t>头像ID</t>
  </si>
  <si>
    <t>头像框</t>
  </si>
  <si>
    <t>头像框ID</t>
  </si>
  <si>
    <t>广告</t>
  </si>
  <si>
    <t>广告ID</t>
  </si>
  <si>
    <t>次数</t>
  </si>
  <si>
    <t>晶核</t>
  </si>
  <si>
    <t>晶核ID</t>
  </si>
  <si>
    <t>使徒</t>
  </si>
  <si>
    <t>使徒ID</t>
  </si>
  <si>
    <t>i_groupId</t>
  </si>
  <si>
    <t>i_rate</t>
  </si>
  <si>
    <t>il_addItem</t>
  </si>
  <si>
    <t>组ID</t>
  </si>
  <si>
    <t>权重</t>
  </si>
  <si>
    <t>增加道具</t>
  </si>
  <si>
    <t>3|23|1|7</t>
  </si>
  <si>
    <t>3|26|1|7</t>
  </si>
  <si>
    <t>3|19|1|7</t>
  </si>
  <si>
    <t>3|19|1|4</t>
  </si>
  <si>
    <t>3|23|1|4</t>
  </si>
  <si>
    <t>3|26|1|4</t>
  </si>
  <si>
    <t>3|1002|1|4</t>
  </si>
  <si>
    <t>3|1003|1|4</t>
  </si>
  <si>
    <t>3|1005|1|4</t>
  </si>
  <si>
    <t>3|1002|1|7</t>
  </si>
  <si>
    <t>3|1003|1|7</t>
  </si>
  <si>
    <t>3|1005|1|7</t>
  </si>
  <si>
    <t>3|3|1|4</t>
  </si>
  <si>
    <t>3|6|1|4</t>
  </si>
  <si>
    <t>3|16|1|4</t>
  </si>
  <si>
    <t>3|21|1|4</t>
  </si>
  <si>
    <t>3|2|1|4</t>
  </si>
  <si>
    <t>3|8|1|4</t>
  </si>
  <si>
    <t>3|14|1|4</t>
  </si>
  <si>
    <t>3|17|1|4</t>
  </si>
  <si>
    <t>3|5|1|4</t>
  </si>
  <si>
    <t>3|13|1|4</t>
  </si>
  <si>
    <t>3|15|1|4</t>
  </si>
  <si>
    <t>3|18|1|4</t>
  </si>
  <si>
    <t>3|4|1|4</t>
  </si>
  <si>
    <t>3|9|1|4</t>
  </si>
  <si>
    <t>3|12|1|4</t>
  </si>
  <si>
    <t>3|24|1|4</t>
  </si>
  <si>
    <t>3|1|1|4</t>
  </si>
  <si>
    <t>3|7|1|4</t>
  </si>
  <si>
    <t>3|10|1|4</t>
  </si>
  <si>
    <t>3|22|1|4</t>
  </si>
  <si>
    <t>3|1001|1|4</t>
  </si>
  <si>
    <t>3|1004|1|4</t>
  </si>
  <si>
    <t>3|25|1|4</t>
  </si>
  <si>
    <t>3|20|1|4</t>
  </si>
  <si>
    <t>9|106|1</t>
  </si>
  <si>
    <t>9|206|1</t>
  </si>
  <si>
    <t>9|306|1</t>
  </si>
  <si>
    <t>9|711|1</t>
  </si>
  <si>
    <t>9|811|1</t>
  </si>
  <si>
    <t>2|3|1|4|1</t>
  </si>
  <si>
    <t>2|8|1|4|1</t>
  </si>
  <si>
    <t>2|13|1|4|1</t>
  </si>
  <si>
    <t>2|18|1|4|1</t>
  </si>
  <si>
    <t>1|16|50</t>
  </si>
  <si>
    <t>周礼包鲜红</t>
  </si>
  <si>
    <t>1|3|450</t>
  </si>
  <si>
    <t>周礼包突破</t>
  </si>
  <si>
    <t>1|19|3000</t>
  </si>
  <si>
    <t>周礼包星尘</t>
  </si>
  <si>
    <t>1|22|3000</t>
  </si>
  <si>
    <t>周礼包使徒</t>
  </si>
  <si>
    <t>1|12|1150</t>
  </si>
  <si>
    <t>开服特惠198自选</t>
  </si>
  <si>
    <t>1|21|450</t>
  </si>
  <si>
    <t>1|13|35</t>
  </si>
  <si>
    <t>1|12|1650</t>
  </si>
  <si>
    <t>开服特惠328自选</t>
  </si>
  <si>
    <t>1|21|650</t>
  </si>
  <si>
    <t>1|13|50</t>
  </si>
  <si>
    <t>i_itemId</t>
  </si>
  <si>
    <t>i_count</t>
  </si>
  <si>
    <t>$il_needItem</t>
  </si>
  <si>
    <t>唯一ID</t>
  </si>
  <si>
    <t>道具ID</t>
  </si>
  <si>
    <t>限购数量
(上次数,此次数]</t>
  </si>
  <si>
    <t>价格
（道具类型\道具ID\价格）</t>
  </si>
  <si>
    <t>CS:道具配置:Item</t>
  </si>
  <si>
    <t>S:道具类型配置:Item_Kind</t>
  </si>
  <si>
    <t>CS:道具自选表:ItemSelect</t>
  </si>
  <si>
    <t>CS:道具购买:ItemBuy</t>
  </si>
  <si>
    <t>E:使用类型-道具:EHydraItemUseType:AddItem:1</t>
  </si>
  <si>
    <t>E:页签-消耗品:EHydraItemTabType:Consum:1</t>
  </si>
  <si>
    <t>E:使用类型-自选道具:EHydraItemUseType:SelectFixItem:2</t>
  </si>
  <si>
    <t>E:页签-其他材料:EHydraItemTabType:Material:2</t>
  </si>
  <si>
    <t>E:使用类型-掉落表:EHydraItemUseType:Loot:4</t>
  </si>
  <si>
    <t>E:使用类型-所有道具:EHydraItemUseType:SelectAllItem:6</t>
  </si>
  <si>
    <t>E:使用类型-金币宝箱:EHydraItemUseType:GoldBox:7</t>
  </si>
  <si>
    <t>白</t>
  </si>
  <si>
    <t>普通</t>
  </si>
  <si>
    <t>&lt;color=#BDC1D7&gt;</t>
  </si>
  <si>
    <t>使徒抽奖免费价值</t>
  </si>
  <si>
    <t>使徒抽奖次数</t>
  </si>
  <si>
    <t>价格</t>
  </si>
  <si>
    <t>ID</t>
  </si>
  <si>
    <t>抽奖区间</t>
  </si>
  <si>
    <t>单价</t>
  </si>
  <si>
    <t>绿</t>
  </si>
  <si>
    <t>精良</t>
  </si>
  <si>
    <t>&lt;color=#6DDD41&gt;</t>
  </si>
  <si>
    <t>使徒抽奖钻石投入（免费玩家）</t>
  </si>
  <si>
    <t>蓝</t>
  </si>
  <si>
    <t>稀有</t>
  </si>
  <si>
    <t>&lt;color=#299DFF&gt;</t>
  </si>
  <si>
    <t>付费玩家额外抽奖内容比例</t>
  </si>
  <si>
    <t>紫</t>
  </si>
  <si>
    <t>史诗</t>
  </si>
  <si>
    <t>&lt;color=#8817FF&gt;</t>
  </si>
  <si>
    <t>付费玩家额外抽奖花费膨胀比例</t>
  </si>
  <si>
    <t>橙</t>
  </si>
  <si>
    <t>传说</t>
  </si>
  <si>
    <t>&lt;color=#F4D82A&gt;</t>
  </si>
  <si>
    <t>使徒单次抽奖数值</t>
  </si>
  <si>
    <t>红</t>
  </si>
  <si>
    <t>神话</t>
  </si>
  <si>
    <t>&lt;color=#F53838&gt;</t>
  </si>
  <si>
    <t>免费玩家购买次数</t>
  </si>
  <si>
    <t>白金</t>
  </si>
  <si>
    <t>毕业</t>
  </si>
  <si>
    <t>&lt;color=#FF76FD&gt;</t>
  </si>
  <si>
    <t>付费玩家购买次数</t>
  </si>
  <si>
    <t>每隔N次涨价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</si>
</sst>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Source Code Pro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9"/>
      <name val="宋体"/>
      <charset val="134"/>
    </font>
    <font>
      <b/>
      <sz val="9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 applyAlignment="1"/>
    <xf numFmtId="0" fontId="0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9"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角色全属性模型 (测试)"/>
      <sheetName val="角色全属性模型 (晶核+装备)"/>
    </sheetNames>
    <sheetDataSet>
      <sheetData sheetId="0">
        <row r="5">
          <cell r="Y5">
            <v>15</v>
          </cell>
        </row>
        <row r="11">
          <cell r="Y11">
            <v>199.962</v>
          </cell>
        </row>
        <row r="12">
          <cell r="Y12">
            <v>6</v>
          </cell>
        </row>
      </sheetData>
      <sheetData sheetId="1"/>
      <sheetData sheetId="2"/>
      <sheetData sheetId="3"/>
      <sheetData sheetId="4">
        <row r="229">
          <cell r="C229">
            <v>600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</sheetPr>
  <dimension ref="A1:L16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H27" sqref="H27"/>
    </sheetView>
  </sheetViews>
  <sheetFormatPr defaultColWidth="9" defaultRowHeight="13.5"/>
  <cols>
    <col min="1" max="1" width="15.125" style="7" customWidth="1"/>
    <col min="2" max="2" width="18.875" style="17" customWidth="1"/>
    <col min="3" max="3" width="11.5" style="17" customWidth="1"/>
    <col min="4" max="4" width="46.5" style="17" customWidth="1"/>
    <col min="5" max="5" width="11.5" style="17" customWidth="1"/>
    <col min="6" max="6" width="14" style="10" customWidth="1"/>
    <col min="7" max="7" width="33.75" style="10" customWidth="1"/>
    <col min="8" max="10" width="18.25" style="10" customWidth="1"/>
    <col min="11" max="11" width="12.625" style="10" customWidth="1"/>
    <col min="12" max="12" width="33.125" style="10" customWidth="1"/>
    <col min="13" max="16384" width="9" style="10"/>
  </cols>
  <sheetData>
    <row r="1" spans="1:11">
      <c r="A1" s="7" t="s">
        <v>0</v>
      </c>
      <c r="B1" s="17" t="s">
        <v>1</v>
      </c>
      <c r="C1" s="18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="11" customFormat="1" ht="27" spans="1:12">
      <c r="A2" s="19" t="s">
        <v>11</v>
      </c>
      <c r="B2" s="20" t="s">
        <v>12</v>
      </c>
      <c r="C2" s="2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23" t="s">
        <v>20</v>
      </c>
      <c r="K2" s="23" t="s">
        <v>21</v>
      </c>
      <c r="L2" s="11" t="s">
        <v>22</v>
      </c>
    </row>
    <row r="3" spans="1:5">
      <c r="A3" s="7">
        <v>1</v>
      </c>
      <c r="B3" s="17" t="s">
        <v>23</v>
      </c>
      <c r="C3" s="17">
        <v>1</v>
      </c>
      <c r="D3" s="17" t="s">
        <v>24</v>
      </c>
      <c r="E3" s="17" t="s">
        <v>25</v>
      </c>
    </row>
    <row r="4" spans="1:5">
      <c r="A4" s="7">
        <v>2</v>
      </c>
      <c r="B4" s="17" t="s">
        <v>26</v>
      </c>
      <c r="C4" s="17">
        <v>2</v>
      </c>
      <c r="D4" s="17" t="s">
        <v>27</v>
      </c>
      <c r="E4" s="17" t="s">
        <v>28</v>
      </c>
    </row>
    <row r="5" spans="1:5">
      <c r="A5" s="7">
        <v>3</v>
      </c>
      <c r="B5" s="22" t="s">
        <v>29</v>
      </c>
      <c r="C5" s="17">
        <v>3</v>
      </c>
      <c r="D5" s="17" t="s">
        <v>30</v>
      </c>
      <c r="E5" s="17" t="s">
        <v>28</v>
      </c>
    </row>
    <row r="6" spans="1:5">
      <c r="A6" s="7">
        <v>5</v>
      </c>
      <c r="B6" s="22" t="s">
        <v>31</v>
      </c>
      <c r="C6" s="17">
        <v>5</v>
      </c>
      <c r="D6" s="17" t="s">
        <v>32</v>
      </c>
      <c r="E6" s="17" t="s">
        <v>28</v>
      </c>
    </row>
    <row r="7" spans="1:5">
      <c r="A7" s="7">
        <v>7</v>
      </c>
      <c r="B7" s="17" t="s">
        <v>33</v>
      </c>
      <c r="C7" s="17">
        <v>7</v>
      </c>
      <c r="D7" s="17" t="s">
        <v>34</v>
      </c>
      <c r="E7" s="17" t="s">
        <v>28</v>
      </c>
    </row>
    <row r="8" spans="1:5">
      <c r="A8" s="7">
        <v>8</v>
      </c>
      <c r="B8" s="17" t="s">
        <v>35</v>
      </c>
      <c r="C8" s="10">
        <v>8</v>
      </c>
      <c r="D8" s="17" t="s">
        <v>36</v>
      </c>
      <c r="E8" s="17" t="s">
        <v>37</v>
      </c>
    </row>
    <row r="9" spans="1:5">
      <c r="A9" s="7">
        <v>9</v>
      </c>
      <c r="B9" s="17" t="s">
        <v>38</v>
      </c>
      <c r="C9" s="10">
        <v>9</v>
      </c>
      <c r="D9" s="17" t="s">
        <v>39</v>
      </c>
      <c r="E9" s="17" t="s">
        <v>37</v>
      </c>
    </row>
    <row r="10" spans="1:5">
      <c r="A10" s="7">
        <v>10</v>
      </c>
      <c r="B10" s="17" t="s">
        <v>40</v>
      </c>
      <c r="C10" s="10">
        <v>10</v>
      </c>
      <c r="D10" s="17" t="s">
        <v>36</v>
      </c>
      <c r="E10" s="17" t="s">
        <v>25</v>
      </c>
    </row>
    <row r="11" spans="1:5">
      <c r="A11" s="7">
        <v>11</v>
      </c>
      <c r="B11" s="17" t="s">
        <v>41</v>
      </c>
      <c r="C11" s="10">
        <v>11</v>
      </c>
      <c r="D11" s="17" t="s">
        <v>42</v>
      </c>
      <c r="E11" s="17" t="s">
        <v>25</v>
      </c>
    </row>
    <row r="12" spans="1:5">
      <c r="A12" s="7">
        <v>12</v>
      </c>
      <c r="B12" s="17" t="s">
        <v>43</v>
      </c>
      <c r="C12" s="10">
        <v>12</v>
      </c>
      <c r="D12" s="17" t="s">
        <v>44</v>
      </c>
      <c r="E12" s="17" t="s">
        <v>45</v>
      </c>
    </row>
    <row r="13" spans="1:5">
      <c r="A13" s="7">
        <v>13</v>
      </c>
      <c r="B13" s="17" t="s">
        <v>46</v>
      </c>
      <c r="C13" s="10">
        <v>13</v>
      </c>
      <c r="D13" s="17" t="s">
        <v>47</v>
      </c>
      <c r="E13" s="17" t="s">
        <v>45</v>
      </c>
    </row>
    <row r="14" spans="1:5">
      <c r="A14" s="7">
        <v>14</v>
      </c>
      <c r="B14" s="17" t="s">
        <v>48</v>
      </c>
      <c r="C14" s="10">
        <v>14</v>
      </c>
      <c r="D14" s="17" t="s">
        <v>49</v>
      </c>
      <c r="E14" s="17" t="s">
        <v>25</v>
      </c>
    </row>
    <row r="15" spans="1:5">
      <c r="A15" s="7">
        <v>15</v>
      </c>
      <c r="B15" s="17" t="s">
        <v>50</v>
      </c>
      <c r="C15" s="10">
        <v>15</v>
      </c>
      <c r="D15" s="17" t="s">
        <v>51</v>
      </c>
      <c r="E15" s="17" t="s">
        <v>25</v>
      </c>
    </row>
    <row r="16" spans="1:5">
      <c r="A16" s="7">
        <v>16</v>
      </c>
      <c r="B16" s="17" t="s">
        <v>52</v>
      </c>
      <c r="C16" s="10">
        <v>16</v>
      </c>
      <c r="D16" s="17" t="s">
        <v>53</v>
      </c>
      <c r="E16" s="17" t="s">
        <v>45</v>
      </c>
    </row>
    <row r="17" spans="1:5">
      <c r="A17" s="7">
        <v>17</v>
      </c>
      <c r="B17" s="17" t="s">
        <v>54</v>
      </c>
      <c r="C17" s="10">
        <v>17</v>
      </c>
      <c r="D17" s="17" t="s">
        <v>55</v>
      </c>
      <c r="E17" s="17" t="s">
        <v>37</v>
      </c>
    </row>
    <row r="18" spans="1:5">
      <c r="A18" s="7">
        <v>18</v>
      </c>
      <c r="B18" s="17" t="s">
        <v>56</v>
      </c>
      <c r="C18" s="10">
        <v>18</v>
      </c>
      <c r="D18" s="17" t="s">
        <v>57</v>
      </c>
      <c r="E18" s="17" t="s">
        <v>25</v>
      </c>
    </row>
    <row r="19" spans="1:5">
      <c r="A19" s="7">
        <v>19</v>
      </c>
      <c r="B19" s="22" t="s">
        <v>58</v>
      </c>
      <c r="C19" s="10">
        <v>19</v>
      </c>
      <c r="D19" s="17" t="s">
        <v>59</v>
      </c>
      <c r="E19" s="17" t="s">
        <v>25</v>
      </c>
    </row>
    <row r="20" spans="1:5">
      <c r="A20" s="7">
        <v>20</v>
      </c>
      <c r="B20" s="22" t="s">
        <v>60</v>
      </c>
      <c r="C20" s="10">
        <v>20</v>
      </c>
      <c r="D20" s="17" t="s">
        <v>61</v>
      </c>
      <c r="E20" s="17" t="s">
        <v>25</v>
      </c>
    </row>
    <row r="21" spans="1:5">
      <c r="A21" s="7">
        <v>21</v>
      </c>
      <c r="B21" s="22" t="s">
        <v>62</v>
      </c>
      <c r="C21" s="10">
        <v>21</v>
      </c>
      <c r="D21" s="17" t="s">
        <v>63</v>
      </c>
      <c r="E21" s="17" t="s">
        <v>45</v>
      </c>
    </row>
    <row r="22" spans="1:5">
      <c r="A22" s="7">
        <v>22</v>
      </c>
      <c r="B22" s="22" t="s">
        <v>64</v>
      </c>
      <c r="C22" s="10">
        <v>22</v>
      </c>
      <c r="D22" s="17" t="s">
        <v>65</v>
      </c>
      <c r="E22" s="17" t="s">
        <v>37</v>
      </c>
    </row>
    <row r="23" spans="1:5">
      <c r="A23" s="7">
        <v>23</v>
      </c>
      <c r="B23" s="17" t="s">
        <v>66</v>
      </c>
      <c r="C23" s="17">
        <v>8</v>
      </c>
      <c r="D23" s="17" t="s">
        <v>67</v>
      </c>
      <c r="E23" s="17" t="s">
        <v>25</v>
      </c>
    </row>
    <row r="24" spans="1:5">
      <c r="A24" s="7">
        <v>24</v>
      </c>
      <c r="B24" s="17" t="s">
        <v>68</v>
      </c>
      <c r="C24" s="17">
        <v>24</v>
      </c>
      <c r="D24" s="17" t="s">
        <v>69</v>
      </c>
      <c r="E24" s="17" t="s">
        <v>25</v>
      </c>
    </row>
    <row r="25" spans="1:5">
      <c r="A25" s="7">
        <v>25</v>
      </c>
      <c r="B25" s="17" t="s">
        <v>70</v>
      </c>
      <c r="C25" s="17">
        <v>25</v>
      </c>
      <c r="D25" s="17" t="s">
        <v>71</v>
      </c>
      <c r="E25" s="17" t="s">
        <v>28</v>
      </c>
    </row>
    <row r="26" spans="1:6">
      <c r="A26" s="7">
        <v>1005</v>
      </c>
      <c r="B26" s="17" t="s">
        <v>72</v>
      </c>
      <c r="C26" s="17">
        <f>A26</f>
        <v>1005</v>
      </c>
      <c r="D26" s="17" t="s">
        <v>73</v>
      </c>
      <c r="E26" s="17" t="s">
        <v>25</v>
      </c>
      <c r="F26" s="10" t="s">
        <v>74</v>
      </c>
    </row>
    <row r="27" spans="1:5">
      <c r="A27" s="7">
        <v>1007</v>
      </c>
      <c r="B27" s="17" t="s">
        <v>75</v>
      </c>
      <c r="C27" s="17">
        <v>1007</v>
      </c>
      <c r="D27" s="17" t="s">
        <v>76</v>
      </c>
      <c r="E27" s="17" t="s">
        <v>45</v>
      </c>
    </row>
    <row r="28" spans="1:5">
      <c r="A28" s="7">
        <v>1201</v>
      </c>
      <c r="B28" s="17" t="s">
        <v>77</v>
      </c>
      <c r="C28" s="10">
        <v>1201</v>
      </c>
      <c r="D28" s="17" t="s">
        <v>78</v>
      </c>
      <c r="E28" s="17" t="s">
        <v>37</v>
      </c>
    </row>
    <row r="29" spans="1:5">
      <c r="A29" s="7">
        <v>1202</v>
      </c>
      <c r="B29" s="17" t="s">
        <v>79</v>
      </c>
      <c r="C29" s="10">
        <v>1202</v>
      </c>
      <c r="D29" s="17" t="s">
        <v>80</v>
      </c>
      <c r="E29" s="17" t="s">
        <v>28</v>
      </c>
    </row>
    <row r="30" spans="1:5">
      <c r="A30" s="7">
        <v>1203</v>
      </c>
      <c r="B30" s="17" t="s">
        <v>81</v>
      </c>
      <c r="C30" s="10">
        <v>1203</v>
      </c>
      <c r="D30" s="17" t="s">
        <v>82</v>
      </c>
      <c r="E30" s="17" t="s">
        <v>25</v>
      </c>
    </row>
    <row r="31" spans="1:5">
      <c r="A31" s="7">
        <v>1204</v>
      </c>
      <c r="B31" s="17" t="s">
        <v>83</v>
      </c>
      <c r="C31" s="10">
        <v>1204</v>
      </c>
      <c r="D31" s="17" t="s">
        <v>84</v>
      </c>
      <c r="E31" s="17" t="s">
        <v>45</v>
      </c>
    </row>
    <row r="32" spans="1:5">
      <c r="A32" s="7">
        <v>1205</v>
      </c>
      <c r="B32" s="17" t="s">
        <v>85</v>
      </c>
      <c r="C32" s="10">
        <v>1205</v>
      </c>
      <c r="D32" s="17" t="s">
        <v>86</v>
      </c>
      <c r="E32" s="17" t="s">
        <v>87</v>
      </c>
    </row>
    <row r="33" spans="1:12">
      <c r="A33" s="3">
        <v>1400</v>
      </c>
      <c r="B33" s="17" t="s">
        <v>88</v>
      </c>
      <c r="C33" s="13">
        <v>1400</v>
      </c>
      <c r="D33" s="17" t="s">
        <v>89</v>
      </c>
      <c r="E33" s="17" t="s">
        <v>25</v>
      </c>
      <c r="F33" s="13" t="s">
        <v>90</v>
      </c>
      <c r="G33" s="13"/>
      <c r="H33" s="13"/>
      <c r="I33" s="13"/>
      <c r="J33" s="10" t="s">
        <v>91</v>
      </c>
      <c r="K33" s="13">
        <v>2</v>
      </c>
      <c r="L33" s="13" t="s">
        <v>92</v>
      </c>
    </row>
    <row r="34" spans="1:12">
      <c r="A34" s="7">
        <v>1401</v>
      </c>
      <c r="B34" s="17" t="s">
        <v>93</v>
      </c>
      <c r="C34" s="10">
        <v>1401</v>
      </c>
      <c r="D34" s="17" t="s">
        <v>94</v>
      </c>
      <c r="E34" s="17" t="s">
        <v>45</v>
      </c>
      <c r="F34" s="10" t="s">
        <v>90</v>
      </c>
      <c r="J34" s="10" t="s">
        <v>91</v>
      </c>
      <c r="K34" s="10">
        <v>1</v>
      </c>
      <c r="L34" s="13" t="s">
        <v>95</v>
      </c>
    </row>
    <row r="35" spans="1:12">
      <c r="A35" s="7">
        <v>1403</v>
      </c>
      <c r="B35" s="17" t="s">
        <v>96</v>
      </c>
      <c r="C35" s="10">
        <v>1403</v>
      </c>
      <c r="D35" s="17" t="s">
        <v>97</v>
      </c>
      <c r="E35" s="17" t="s">
        <v>25</v>
      </c>
      <c r="F35" s="10" t="s">
        <v>90</v>
      </c>
      <c r="J35" s="13" t="s">
        <v>98</v>
      </c>
      <c r="K35" s="10">
        <v>4</v>
      </c>
      <c r="L35" s="13" t="s">
        <v>99</v>
      </c>
    </row>
    <row r="36" spans="1:12">
      <c r="A36" s="7">
        <v>1405</v>
      </c>
      <c r="B36" s="9" t="s">
        <v>100</v>
      </c>
      <c r="C36" s="10">
        <v>1405</v>
      </c>
      <c r="D36" s="17" t="s">
        <v>101</v>
      </c>
      <c r="E36" s="17" t="s">
        <v>25</v>
      </c>
      <c r="F36" s="10" t="s">
        <v>90</v>
      </c>
      <c r="J36" s="10" t="s">
        <v>91</v>
      </c>
      <c r="K36" s="10">
        <v>10</v>
      </c>
      <c r="L36" s="13" t="s">
        <v>102</v>
      </c>
    </row>
    <row r="37" spans="1:12">
      <c r="A37" s="7">
        <v>1406</v>
      </c>
      <c r="B37" s="9" t="s">
        <v>103</v>
      </c>
      <c r="C37" s="10">
        <v>1406</v>
      </c>
      <c r="D37" s="17" t="s">
        <v>101</v>
      </c>
      <c r="E37" s="17" t="s">
        <v>25</v>
      </c>
      <c r="F37" s="10" t="s">
        <v>90</v>
      </c>
      <c r="J37" s="10" t="s">
        <v>91</v>
      </c>
      <c r="K37" s="10">
        <v>7</v>
      </c>
      <c r="L37" s="13" t="s">
        <v>102</v>
      </c>
    </row>
    <row r="38" spans="1:12">
      <c r="A38" s="7">
        <v>1407</v>
      </c>
      <c r="B38" s="9" t="s">
        <v>104</v>
      </c>
      <c r="C38" s="10">
        <v>1407</v>
      </c>
      <c r="D38" s="17" t="s">
        <v>101</v>
      </c>
      <c r="E38" s="17" t="s">
        <v>25</v>
      </c>
      <c r="F38" s="10" t="s">
        <v>90</v>
      </c>
      <c r="J38" s="10" t="s">
        <v>91</v>
      </c>
      <c r="K38" s="10">
        <v>6</v>
      </c>
      <c r="L38" s="13" t="s">
        <v>102</v>
      </c>
    </row>
    <row r="39" spans="1:12">
      <c r="A39" s="7">
        <v>1408</v>
      </c>
      <c r="B39" s="9" t="s">
        <v>105</v>
      </c>
      <c r="C39" s="10">
        <v>1408</v>
      </c>
      <c r="D39" s="17" t="s">
        <v>101</v>
      </c>
      <c r="E39" s="17" t="s">
        <v>25</v>
      </c>
      <c r="F39" s="10" t="s">
        <v>90</v>
      </c>
      <c r="J39" s="10" t="s">
        <v>91</v>
      </c>
      <c r="K39" s="10">
        <v>9</v>
      </c>
      <c r="L39" s="13" t="s">
        <v>102</v>
      </c>
    </row>
    <row r="40" spans="1:12">
      <c r="A40" s="7">
        <v>1409</v>
      </c>
      <c r="B40" s="9" t="s">
        <v>106</v>
      </c>
      <c r="C40" s="10">
        <v>1409</v>
      </c>
      <c r="D40" s="17" t="s">
        <v>101</v>
      </c>
      <c r="E40" s="17" t="s">
        <v>25</v>
      </c>
      <c r="F40" s="10" t="s">
        <v>90</v>
      </c>
      <c r="J40" s="10" t="s">
        <v>91</v>
      </c>
      <c r="K40" s="10">
        <v>8</v>
      </c>
      <c r="L40" s="13" t="s">
        <v>102</v>
      </c>
    </row>
    <row r="41" spans="1:12">
      <c r="A41" s="7">
        <v>1410</v>
      </c>
      <c r="B41" s="9" t="s">
        <v>107</v>
      </c>
      <c r="C41" s="10">
        <v>1410</v>
      </c>
      <c r="D41" s="17" t="s">
        <v>108</v>
      </c>
      <c r="E41" s="17" t="s">
        <v>25</v>
      </c>
      <c r="F41" s="10" t="s">
        <v>90</v>
      </c>
      <c r="J41" s="10" t="s">
        <v>91</v>
      </c>
      <c r="K41" s="10">
        <v>11</v>
      </c>
      <c r="L41" s="13" t="s">
        <v>109</v>
      </c>
    </row>
    <row r="42" spans="1:11">
      <c r="A42" s="7">
        <v>1411</v>
      </c>
      <c r="B42" s="17" t="s">
        <v>110</v>
      </c>
      <c r="C42" s="10">
        <v>1411</v>
      </c>
      <c r="D42" s="17" t="s">
        <v>111</v>
      </c>
      <c r="E42" s="17" t="s">
        <v>25</v>
      </c>
      <c r="F42" s="10" t="s">
        <v>90</v>
      </c>
      <c r="J42" s="10" t="s">
        <v>91</v>
      </c>
      <c r="K42" s="10">
        <v>12</v>
      </c>
    </row>
    <row r="43" spans="1:12">
      <c r="A43" s="7">
        <v>1412</v>
      </c>
      <c r="B43" s="17" t="s">
        <v>112</v>
      </c>
      <c r="C43" s="10">
        <v>1412</v>
      </c>
      <c r="D43" s="17" t="s">
        <v>113</v>
      </c>
      <c r="E43" s="17" t="s">
        <v>87</v>
      </c>
      <c r="F43" s="10" t="s">
        <v>90</v>
      </c>
      <c r="J43" s="10" t="s">
        <v>91</v>
      </c>
      <c r="K43" s="10">
        <v>13</v>
      </c>
      <c r="L43" s="13" t="s">
        <v>102</v>
      </c>
    </row>
    <row r="44" spans="1:11">
      <c r="A44" s="7">
        <v>1413</v>
      </c>
      <c r="B44" s="17" t="s">
        <v>114</v>
      </c>
      <c r="C44" s="13">
        <v>1413</v>
      </c>
      <c r="D44" s="17" t="s">
        <v>115</v>
      </c>
      <c r="E44" s="17" t="s">
        <v>25</v>
      </c>
      <c r="F44" s="10" t="s">
        <v>90</v>
      </c>
      <c r="J44" s="10" t="s">
        <v>116</v>
      </c>
      <c r="K44" s="10">
        <v>64</v>
      </c>
    </row>
    <row r="45" spans="1:12">
      <c r="A45" s="7">
        <v>1414</v>
      </c>
      <c r="B45" s="17" t="s">
        <v>117</v>
      </c>
      <c r="C45" s="13">
        <v>1415</v>
      </c>
      <c r="D45" s="17" t="s">
        <v>118</v>
      </c>
      <c r="E45" s="17" t="s">
        <v>45</v>
      </c>
      <c r="F45" s="10" t="s">
        <v>90</v>
      </c>
      <c r="J45" s="13" t="s">
        <v>98</v>
      </c>
      <c r="K45" s="10">
        <v>14</v>
      </c>
      <c r="L45" s="10" t="s">
        <v>119</v>
      </c>
    </row>
    <row r="46" spans="1:11">
      <c r="A46" s="7">
        <v>1500</v>
      </c>
      <c r="B46" s="17" t="s">
        <v>120</v>
      </c>
      <c r="C46" s="10">
        <v>1500</v>
      </c>
      <c r="D46" s="17" t="s">
        <v>121</v>
      </c>
      <c r="E46" s="17" t="s">
        <v>37</v>
      </c>
      <c r="F46" s="10" t="s">
        <v>90</v>
      </c>
      <c r="J46" s="13" t="s">
        <v>122</v>
      </c>
      <c r="K46" s="10" t="s">
        <v>123</v>
      </c>
    </row>
    <row r="47" spans="1:11">
      <c r="A47" s="7">
        <v>1501</v>
      </c>
      <c r="B47" s="17" t="s">
        <v>124</v>
      </c>
      <c r="C47" s="10">
        <v>1501</v>
      </c>
      <c r="D47" s="17" t="s">
        <v>125</v>
      </c>
      <c r="E47" s="17" t="s">
        <v>25</v>
      </c>
      <c r="F47" s="10" t="s">
        <v>90</v>
      </c>
      <c r="J47" s="13" t="s">
        <v>122</v>
      </c>
      <c r="K47" s="10" t="s">
        <v>126</v>
      </c>
    </row>
    <row r="48" spans="1:11">
      <c r="A48" s="7">
        <v>1502</v>
      </c>
      <c r="B48" s="17" t="s">
        <v>127</v>
      </c>
      <c r="C48" s="10">
        <v>1502</v>
      </c>
      <c r="D48" s="17" t="s">
        <v>128</v>
      </c>
      <c r="E48" s="17" t="s">
        <v>45</v>
      </c>
      <c r="F48" s="10" t="s">
        <v>90</v>
      </c>
      <c r="J48" s="13" t="s">
        <v>122</v>
      </c>
      <c r="K48" s="10" t="s">
        <v>129</v>
      </c>
    </row>
    <row r="49" spans="1:11">
      <c r="A49" s="7">
        <v>1601</v>
      </c>
      <c r="B49" s="17" t="s">
        <v>130</v>
      </c>
      <c r="C49" s="7">
        <v>1601</v>
      </c>
      <c r="D49" s="17" t="s">
        <v>131</v>
      </c>
      <c r="E49" s="17" t="s">
        <v>45</v>
      </c>
      <c r="F49" s="10" t="s">
        <v>90</v>
      </c>
      <c r="J49" s="10" t="s">
        <v>91</v>
      </c>
      <c r="K49" s="10">
        <v>15</v>
      </c>
    </row>
    <row r="50" spans="1:11">
      <c r="A50" s="7">
        <v>1602</v>
      </c>
      <c r="B50" s="17" t="s">
        <v>132</v>
      </c>
      <c r="C50" s="7">
        <v>1601</v>
      </c>
      <c r="D50" s="17" t="s">
        <v>131</v>
      </c>
      <c r="E50" s="17" t="s">
        <v>45</v>
      </c>
      <c r="F50" s="10" t="s">
        <v>90</v>
      </c>
      <c r="J50" s="10" t="s">
        <v>91</v>
      </c>
      <c r="K50" s="10">
        <v>16</v>
      </c>
    </row>
    <row r="51" spans="1:12">
      <c r="A51" s="7">
        <v>1603</v>
      </c>
      <c r="B51" s="9" t="s">
        <v>133</v>
      </c>
      <c r="C51" s="10">
        <v>1603</v>
      </c>
      <c r="D51" s="17" t="s">
        <v>134</v>
      </c>
      <c r="E51" s="17" t="s">
        <v>45</v>
      </c>
      <c r="F51" s="10" t="s">
        <v>90</v>
      </c>
      <c r="J51" s="10" t="s">
        <v>91</v>
      </c>
      <c r="K51" s="10">
        <v>17</v>
      </c>
      <c r="L51" s="17"/>
    </row>
    <row r="52" spans="1:12">
      <c r="A52" s="7">
        <v>1604</v>
      </c>
      <c r="B52" s="9" t="s">
        <v>135</v>
      </c>
      <c r="C52" s="10">
        <v>1603</v>
      </c>
      <c r="D52" s="17" t="s">
        <v>134</v>
      </c>
      <c r="E52" s="17" t="s">
        <v>45</v>
      </c>
      <c r="F52" s="10" t="s">
        <v>90</v>
      </c>
      <c r="J52" s="10" t="s">
        <v>91</v>
      </c>
      <c r="K52" s="10">
        <v>18</v>
      </c>
      <c r="L52" s="17"/>
    </row>
    <row r="53" spans="1:12">
      <c r="A53" s="7">
        <v>2001</v>
      </c>
      <c r="B53" s="9" t="s">
        <v>136</v>
      </c>
      <c r="C53" s="10">
        <v>2001</v>
      </c>
      <c r="D53" s="17" t="s">
        <v>137</v>
      </c>
      <c r="E53" s="17" t="s">
        <v>138</v>
      </c>
      <c r="F53" s="10" t="s">
        <v>90</v>
      </c>
      <c r="I53" s="10">
        <v>1</v>
      </c>
      <c r="J53" s="10" t="s">
        <v>116</v>
      </c>
      <c r="K53" s="10">
        <v>1201</v>
      </c>
      <c r="L53" s="17" t="s">
        <v>137</v>
      </c>
    </row>
    <row r="54" spans="1:12">
      <c r="A54" s="7">
        <v>2002</v>
      </c>
      <c r="B54" s="9" t="s">
        <v>139</v>
      </c>
      <c r="C54" s="10">
        <v>2002</v>
      </c>
      <c r="D54" s="17" t="s">
        <v>140</v>
      </c>
      <c r="E54" s="17" t="s">
        <v>138</v>
      </c>
      <c r="F54" s="10" t="s">
        <v>90</v>
      </c>
      <c r="I54" s="10">
        <v>1</v>
      </c>
      <c r="J54" s="10" t="s">
        <v>116</v>
      </c>
      <c r="K54" s="10">
        <v>1202</v>
      </c>
      <c r="L54" s="17" t="s">
        <v>140</v>
      </c>
    </row>
    <row r="55" spans="1:12">
      <c r="A55" s="7">
        <v>2003</v>
      </c>
      <c r="B55" s="9" t="s">
        <v>141</v>
      </c>
      <c r="C55" s="10">
        <v>2003</v>
      </c>
      <c r="D55" s="17" t="s">
        <v>142</v>
      </c>
      <c r="E55" s="17" t="s">
        <v>138</v>
      </c>
      <c r="F55" s="10" t="s">
        <v>90</v>
      </c>
      <c r="I55" s="10">
        <v>1</v>
      </c>
      <c r="J55" s="10" t="s">
        <v>116</v>
      </c>
      <c r="K55" s="10">
        <v>1203</v>
      </c>
      <c r="L55" s="17" t="s">
        <v>142</v>
      </c>
    </row>
    <row r="56" spans="1:12">
      <c r="A56" s="7">
        <v>2004</v>
      </c>
      <c r="B56" s="9" t="s">
        <v>143</v>
      </c>
      <c r="C56" s="10">
        <v>2004</v>
      </c>
      <c r="D56" s="17" t="s">
        <v>144</v>
      </c>
      <c r="E56" s="17" t="s">
        <v>138</v>
      </c>
      <c r="F56" s="10" t="s">
        <v>90</v>
      </c>
      <c r="I56" s="10">
        <v>1</v>
      </c>
      <c r="J56" s="10" t="s">
        <v>116</v>
      </c>
      <c r="K56" s="10">
        <v>1204</v>
      </c>
      <c r="L56" s="17" t="s">
        <v>144</v>
      </c>
    </row>
    <row r="57" spans="1:12">
      <c r="A57" s="7">
        <v>2005</v>
      </c>
      <c r="B57" s="9" t="s">
        <v>145</v>
      </c>
      <c r="C57" s="10">
        <v>2005</v>
      </c>
      <c r="D57" s="17" t="s">
        <v>146</v>
      </c>
      <c r="E57" s="17" t="s">
        <v>138</v>
      </c>
      <c r="F57" s="10" t="s">
        <v>90</v>
      </c>
      <c r="I57" s="10">
        <v>1</v>
      </c>
      <c r="J57" s="10" t="s">
        <v>116</v>
      </c>
      <c r="K57" s="10">
        <v>1205</v>
      </c>
      <c r="L57" s="17" t="s">
        <v>146</v>
      </c>
    </row>
    <row r="58" spans="1:12">
      <c r="A58" s="7">
        <v>2006</v>
      </c>
      <c r="B58" s="9" t="s">
        <v>147</v>
      </c>
      <c r="C58" s="10">
        <v>2006</v>
      </c>
      <c r="D58" s="17" t="s">
        <v>148</v>
      </c>
      <c r="E58" s="17" t="s">
        <v>28</v>
      </c>
      <c r="F58" s="10" t="s">
        <v>90</v>
      </c>
      <c r="I58" s="10">
        <v>1</v>
      </c>
      <c r="J58" s="10" t="s">
        <v>116</v>
      </c>
      <c r="K58" s="10">
        <v>1206</v>
      </c>
      <c r="L58" s="17" t="s">
        <v>148</v>
      </c>
    </row>
    <row r="59" spans="1:12">
      <c r="A59" s="7">
        <v>2007</v>
      </c>
      <c r="B59" s="9" t="s">
        <v>149</v>
      </c>
      <c r="C59" s="10">
        <v>2007</v>
      </c>
      <c r="D59" s="17" t="s">
        <v>150</v>
      </c>
      <c r="E59" s="17" t="s">
        <v>28</v>
      </c>
      <c r="F59" s="10" t="s">
        <v>90</v>
      </c>
      <c r="I59" s="10">
        <v>1</v>
      </c>
      <c r="J59" s="10" t="s">
        <v>116</v>
      </c>
      <c r="K59" s="10">
        <v>1207</v>
      </c>
      <c r="L59" s="17" t="s">
        <v>150</v>
      </c>
    </row>
    <row r="60" spans="1:12">
      <c r="A60" s="7">
        <v>2008</v>
      </c>
      <c r="B60" s="9" t="s">
        <v>151</v>
      </c>
      <c r="C60" s="10">
        <v>2008</v>
      </c>
      <c r="D60" s="17" t="s">
        <v>152</v>
      </c>
      <c r="E60" s="17" t="s">
        <v>28</v>
      </c>
      <c r="F60" s="10" t="s">
        <v>90</v>
      </c>
      <c r="I60" s="10">
        <v>1</v>
      </c>
      <c r="J60" s="10" t="s">
        <v>116</v>
      </c>
      <c r="K60" s="10">
        <v>1208</v>
      </c>
      <c r="L60" s="17" t="s">
        <v>152</v>
      </c>
    </row>
    <row r="61" spans="1:12">
      <c r="A61" s="7">
        <v>2009</v>
      </c>
      <c r="B61" s="9" t="s">
        <v>153</v>
      </c>
      <c r="C61" s="10">
        <v>2009</v>
      </c>
      <c r="D61" s="17" t="s">
        <v>154</v>
      </c>
      <c r="E61" s="17" t="s">
        <v>28</v>
      </c>
      <c r="F61" s="10" t="s">
        <v>90</v>
      </c>
      <c r="I61" s="10">
        <v>1</v>
      </c>
      <c r="J61" s="10" t="s">
        <v>116</v>
      </c>
      <c r="K61" s="10">
        <v>1209</v>
      </c>
      <c r="L61" s="17" t="s">
        <v>154</v>
      </c>
    </row>
    <row r="62" spans="1:12">
      <c r="A62" s="7">
        <v>2010</v>
      </c>
      <c r="B62" s="9" t="s">
        <v>155</v>
      </c>
      <c r="C62" s="10">
        <v>2010</v>
      </c>
      <c r="D62" s="17" t="s">
        <v>156</v>
      </c>
      <c r="E62" s="17" t="s">
        <v>28</v>
      </c>
      <c r="F62" s="10" t="s">
        <v>90</v>
      </c>
      <c r="I62" s="10">
        <v>1</v>
      </c>
      <c r="J62" s="10" t="s">
        <v>116</v>
      </c>
      <c r="K62" s="10">
        <v>1210</v>
      </c>
      <c r="L62" s="17" t="s">
        <v>156</v>
      </c>
    </row>
    <row r="63" spans="1:12">
      <c r="A63" s="7">
        <v>2011</v>
      </c>
      <c r="B63" s="9" t="s">
        <v>157</v>
      </c>
      <c r="C63" s="10">
        <v>2011</v>
      </c>
      <c r="D63" s="17" t="s">
        <v>158</v>
      </c>
      <c r="E63" s="17" t="s">
        <v>37</v>
      </c>
      <c r="F63" s="10" t="s">
        <v>90</v>
      </c>
      <c r="I63" s="10">
        <v>1</v>
      </c>
      <c r="J63" s="10" t="s">
        <v>116</v>
      </c>
      <c r="K63" s="10">
        <v>1211</v>
      </c>
      <c r="L63" s="17" t="s">
        <v>158</v>
      </c>
    </row>
    <row r="64" spans="1:12">
      <c r="A64" s="7">
        <v>2012</v>
      </c>
      <c r="B64" s="9" t="s">
        <v>159</v>
      </c>
      <c r="C64" s="10">
        <v>2012</v>
      </c>
      <c r="D64" s="17" t="s">
        <v>160</v>
      </c>
      <c r="E64" s="17" t="s">
        <v>37</v>
      </c>
      <c r="F64" s="10" t="s">
        <v>90</v>
      </c>
      <c r="I64" s="10">
        <v>1</v>
      </c>
      <c r="J64" s="10" t="s">
        <v>116</v>
      </c>
      <c r="K64" s="10">
        <v>1212</v>
      </c>
      <c r="L64" s="17" t="s">
        <v>160</v>
      </c>
    </row>
    <row r="65" spans="1:12">
      <c r="A65" s="7">
        <v>2013</v>
      </c>
      <c r="B65" s="9" t="s">
        <v>161</v>
      </c>
      <c r="C65" s="10">
        <v>2013</v>
      </c>
      <c r="D65" s="17" t="s">
        <v>162</v>
      </c>
      <c r="E65" s="17" t="s">
        <v>37</v>
      </c>
      <c r="F65" s="10" t="s">
        <v>90</v>
      </c>
      <c r="I65" s="10">
        <v>1</v>
      </c>
      <c r="J65" s="10" t="s">
        <v>116</v>
      </c>
      <c r="K65" s="10">
        <v>1213</v>
      </c>
      <c r="L65" s="17" t="s">
        <v>162</v>
      </c>
    </row>
    <row r="66" spans="1:12">
      <c r="A66" s="7">
        <v>2014</v>
      </c>
      <c r="B66" s="9" t="s">
        <v>163</v>
      </c>
      <c r="C66" s="10">
        <v>2014</v>
      </c>
      <c r="D66" s="17" t="s">
        <v>164</v>
      </c>
      <c r="E66" s="17" t="s">
        <v>37</v>
      </c>
      <c r="F66" s="10" t="s">
        <v>90</v>
      </c>
      <c r="I66" s="10">
        <v>1</v>
      </c>
      <c r="J66" s="10" t="s">
        <v>116</v>
      </c>
      <c r="K66" s="10">
        <v>1214</v>
      </c>
      <c r="L66" s="17" t="s">
        <v>164</v>
      </c>
    </row>
    <row r="67" spans="1:12">
      <c r="A67" s="7">
        <v>2015</v>
      </c>
      <c r="B67" s="9" t="s">
        <v>165</v>
      </c>
      <c r="C67" s="10">
        <v>2015</v>
      </c>
      <c r="D67" s="17" t="s">
        <v>166</v>
      </c>
      <c r="E67" s="17" t="s">
        <v>37</v>
      </c>
      <c r="F67" s="10" t="s">
        <v>90</v>
      </c>
      <c r="I67" s="10">
        <v>1</v>
      </c>
      <c r="J67" s="10" t="s">
        <v>116</v>
      </c>
      <c r="K67" s="10">
        <v>1215</v>
      </c>
      <c r="L67" s="17" t="s">
        <v>166</v>
      </c>
    </row>
    <row r="68" spans="1:12">
      <c r="A68" s="7">
        <v>2016</v>
      </c>
      <c r="B68" s="9" t="s">
        <v>167</v>
      </c>
      <c r="C68" s="10">
        <v>2016</v>
      </c>
      <c r="D68" s="17" t="s">
        <v>168</v>
      </c>
      <c r="E68" s="17" t="s">
        <v>25</v>
      </c>
      <c r="F68" s="10" t="s">
        <v>90</v>
      </c>
      <c r="I68" s="10">
        <v>1</v>
      </c>
      <c r="J68" s="10" t="s">
        <v>116</v>
      </c>
      <c r="K68" s="10">
        <v>1216</v>
      </c>
      <c r="L68" s="17" t="s">
        <v>168</v>
      </c>
    </row>
    <row r="69" spans="1:12">
      <c r="A69" s="7">
        <v>2017</v>
      </c>
      <c r="B69" s="9" t="s">
        <v>169</v>
      </c>
      <c r="C69" s="10">
        <v>2017</v>
      </c>
      <c r="D69" s="17" t="s">
        <v>170</v>
      </c>
      <c r="E69" s="17" t="s">
        <v>25</v>
      </c>
      <c r="F69" s="10" t="s">
        <v>90</v>
      </c>
      <c r="I69" s="10">
        <v>1</v>
      </c>
      <c r="J69" s="10" t="s">
        <v>116</v>
      </c>
      <c r="K69" s="10">
        <v>1217</v>
      </c>
      <c r="L69" s="17" t="s">
        <v>170</v>
      </c>
    </row>
    <row r="70" spans="1:12">
      <c r="A70" s="7">
        <v>2018</v>
      </c>
      <c r="B70" s="9" t="s">
        <v>171</v>
      </c>
      <c r="C70" s="10">
        <v>2018</v>
      </c>
      <c r="D70" s="17" t="s">
        <v>172</v>
      </c>
      <c r="E70" s="17" t="s">
        <v>25</v>
      </c>
      <c r="F70" s="10" t="s">
        <v>90</v>
      </c>
      <c r="I70" s="10">
        <v>1</v>
      </c>
      <c r="J70" s="10" t="s">
        <v>116</v>
      </c>
      <c r="K70" s="10">
        <v>1218</v>
      </c>
      <c r="L70" s="17" t="s">
        <v>172</v>
      </c>
    </row>
    <row r="71" spans="1:12">
      <c r="A71" s="7">
        <v>2019</v>
      </c>
      <c r="B71" s="9" t="s">
        <v>173</v>
      </c>
      <c r="C71" s="10">
        <v>2019</v>
      </c>
      <c r="D71" s="17" t="s">
        <v>174</v>
      </c>
      <c r="E71" s="17" t="s">
        <v>25</v>
      </c>
      <c r="F71" s="10" t="s">
        <v>90</v>
      </c>
      <c r="I71" s="10">
        <v>1</v>
      </c>
      <c r="J71" s="10" t="s">
        <v>116</v>
      </c>
      <c r="K71" s="10">
        <v>1219</v>
      </c>
      <c r="L71" s="17" t="s">
        <v>174</v>
      </c>
    </row>
    <row r="72" spans="1:12">
      <c r="A72" s="7">
        <v>2020</v>
      </c>
      <c r="B72" s="9" t="s">
        <v>175</v>
      </c>
      <c r="C72" s="10">
        <v>2020</v>
      </c>
      <c r="D72" s="17" t="s">
        <v>176</v>
      </c>
      <c r="E72" s="17" t="s">
        <v>25</v>
      </c>
      <c r="F72" s="10" t="s">
        <v>90</v>
      </c>
      <c r="I72" s="10">
        <v>1</v>
      </c>
      <c r="J72" s="10" t="s">
        <v>116</v>
      </c>
      <c r="K72" s="10">
        <v>1220</v>
      </c>
      <c r="L72" s="17" t="s">
        <v>176</v>
      </c>
    </row>
    <row r="73" spans="1:12">
      <c r="A73" s="7">
        <v>3001</v>
      </c>
      <c r="B73" s="9" t="s">
        <v>177</v>
      </c>
      <c r="C73" s="10">
        <v>3001</v>
      </c>
      <c r="D73" s="17" t="s">
        <v>178</v>
      </c>
      <c r="E73" s="17" t="s">
        <v>45</v>
      </c>
      <c r="F73" s="10" t="s">
        <v>90</v>
      </c>
      <c r="I73" s="10">
        <v>1</v>
      </c>
      <c r="J73" s="10" t="s">
        <v>116</v>
      </c>
      <c r="K73" s="10">
        <v>106</v>
      </c>
      <c r="L73" s="17"/>
    </row>
    <row r="74" spans="1:6">
      <c r="A74" s="7">
        <v>10101</v>
      </c>
      <c r="B74" s="17" t="s">
        <v>179</v>
      </c>
      <c r="C74" s="10"/>
      <c r="D74" s="17" t="s">
        <v>180</v>
      </c>
      <c r="E74" s="17" t="s">
        <v>37</v>
      </c>
      <c r="F74" s="10" t="s">
        <v>74</v>
      </c>
    </row>
    <row r="75" spans="1:6">
      <c r="A75" s="7">
        <v>10102</v>
      </c>
      <c r="B75" s="17" t="s">
        <v>181</v>
      </c>
      <c r="C75" s="10"/>
      <c r="D75" s="17" t="s">
        <v>182</v>
      </c>
      <c r="E75" s="17" t="s">
        <v>37</v>
      </c>
      <c r="F75" s="10" t="s">
        <v>74</v>
      </c>
    </row>
    <row r="76" spans="1:6">
      <c r="A76" s="7">
        <v>10103</v>
      </c>
      <c r="B76" s="17" t="s">
        <v>183</v>
      </c>
      <c r="C76" s="10"/>
      <c r="D76" s="17" t="s">
        <v>184</v>
      </c>
      <c r="E76" s="17" t="s">
        <v>25</v>
      </c>
      <c r="F76" s="10" t="s">
        <v>74</v>
      </c>
    </row>
    <row r="77" spans="1:6">
      <c r="A77" s="7">
        <v>10104</v>
      </c>
      <c r="B77" s="17" t="s">
        <v>185</v>
      </c>
      <c r="C77" s="10"/>
      <c r="D77" s="17" t="s">
        <v>186</v>
      </c>
      <c r="E77" s="17" t="s">
        <v>25</v>
      </c>
      <c r="F77" s="10" t="s">
        <v>74</v>
      </c>
    </row>
    <row r="78" spans="1:6">
      <c r="A78" s="7">
        <v>10105</v>
      </c>
      <c r="B78" s="17" t="s">
        <v>187</v>
      </c>
      <c r="C78" s="10"/>
      <c r="D78" s="17" t="s">
        <v>188</v>
      </c>
      <c r="E78" s="17" t="s">
        <v>45</v>
      </c>
      <c r="F78" s="10" t="s">
        <v>74</v>
      </c>
    </row>
    <row r="79" spans="1:6">
      <c r="A79" s="7">
        <v>10106</v>
      </c>
      <c r="B79" s="17" t="s">
        <v>189</v>
      </c>
      <c r="C79" s="10"/>
      <c r="D79" s="17" t="s">
        <v>190</v>
      </c>
      <c r="E79" s="17" t="s">
        <v>87</v>
      </c>
      <c r="F79" s="10" t="s">
        <v>74</v>
      </c>
    </row>
    <row r="80" spans="1:6">
      <c r="A80" s="7">
        <f t="shared" ref="A80:A91" si="0">A74+100</f>
        <v>10201</v>
      </c>
      <c r="B80" s="17" t="s">
        <v>191</v>
      </c>
      <c r="C80" s="10"/>
      <c r="D80" s="17" t="s">
        <v>192</v>
      </c>
      <c r="E80" s="17" t="s">
        <v>37</v>
      </c>
      <c r="F80" s="10" t="s">
        <v>74</v>
      </c>
    </row>
    <row r="81" spans="1:6">
      <c r="A81" s="7">
        <f t="shared" si="0"/>
        <v>10202</v>
      </c>
      <c r="B81" s="17" t="s">
        <v>193</v>
      </c>
      <c r="C81" s="10"/>
      <c r="D81" s="17" t="s">
        <v>194</v>
      </c>
      <c r="E81" s="17" t="s">
        <v>37</v>
      </c>
      <c r="F81" s="10" t="s">
        <v>74</v>
      </c>
    </row>
    <row r="82" spans="1:6">
      <c r="A82" s="7">
        <f t="shared" si="0"/>
        <v>10203</v>
      </c>
      <c r="B82" s="17" t="s">
        <v>195</v>
      </c>
      <c r="C82" s="10"/>
      <c r="D82" s="17" t="s">
        <v>196</v>
      </c>
      <c r="E82" s="17" t="s">
        <v>25</v>
      </c>
      <c r="F82" s="10" t="s">
        <v>74</v>
      </c>
    </row>
    <row r="83" spans="1:6">
      <c r="A83" s="7">
        <f t="shared" si="0"/>
        <v>10204</v>
      </c>
      <c r="B83" s="17" t="s">
        <v>197</v>
      </c>
      <c r="C83" s="10"/>
      <c r="D83" s="17" t="s">
        <v>198</v>
      </c>
      <c r="E83" s="17" t="s">
        <v>25</v>
      </c>
      <c r="F83" s="10" t="s">
        <v>74</v>
      </c>
    </row>
    <row r="84" spans="1:6">
      <c r="A84" s="7">
        <f t="shared" si="0"/>
        <v>10205</v>
      </c>
      <c r="B84" s="17" t="s">
        <v>199</v>
      </c>
      <c r="C84" s="10"/>
      <c r="D84" s="17" t="s">
        <v>200</v>
      </c>
      <c r="E84" s="17" t="s">
        <v>45</v>
      </c>
      <c r="F84" s="10" t="s">
        <v>74</v>
      </c>
    </row>
    <row r="85" spans="1:6">
      <c r="A85" s="7">
        <f t="shared" si="0"/>
        <v>10206</v>
      </c>
      <c r="B85" s="17" t="s">
        <v>201</v>
      </c>
      <c r="C85" s="10"/>
      <c r="D85" s="17" t="s">
        <v>202</v>
      </c>
      <c r="E85" s="17" t="s">
        <v>87</v>
      </c>
      <c r="F85" s="10" t="s">
        <v>74</v>
      </c>
    </row>
    <row r="86" spans="1:6">
      <c r="A86" s="7">
        <f t="shared" si="0"/>
        <v>10301</v>
      </c>
      <c r="B86" s="17" t="s">
        <v>203</v>
      </c>
      <c r="C86" s="10"/>
      <c r="D86" s="17" t="s">
        <v>204</v>
      </c>
      <c r="E86" s="17" t="s">
        <v>37</v>
      </c>
      <c r="F86" s="10" t="s">
        <v>74</v>
      </c>
    </row>
    <row r="87" spans="1:6">
      <c r="A87" s="7">
        <f t="shared" si="0"/>
        <v>10302</v>
      </c>
      <c r="B87" s="17" t="s">
        <v>205</v>
      </c>
      <c r="C87" s="10"/>
      <c r="D87" s="17" t="s">
        <v>206</v>
      </c>
      <c r="E87" s="17" t="s">
        <v>37</v>
      </c>
      <c r="F87" s="10" t="s">
        <v>74</v>
      </c>
    </row>
    <row r="88" spans="1:6">
      <c r="A88" s="7">
        <f t="shared" si="0"/>
        <v>10303</v>
      </c>
      <c r="B88" s="17" t="s">
        <v>207</v>
      </c>
      <c r="C88" s="10"/>
      <c r="D88" s="17" t="s">
        <v>208</v>
      </c>
      <c r="E88" s="17" t="s">
        <v>25</v>
      </c>
      <c r="F88" s="10" t="s">
        <v>74</v>
      </c>
    </row>
    <row r="89" spans="1:6">
      <c r="A89" s="7">
        <f t="shared" si="0"/>
        <v>10304</v>
      </c>
      <c r="B89" s="17" t="s">
        <v>209</v>
      </c>
      <c r="C89" s="10"/>
      <c r="D89" s="17" t="s">
        <v>210</v>
      </c>
      <c r="E89" s="17" t="s">
        <v>25</v>
      </c>
      <c r="F89" s="10" t="s">
        <v>74</v>
      </c>
    </row>
    <row r="90" spans="1:6">
      <c r="A90" s="7">
        <f t="shared" si="0"/>
        <v>10305</v>
      </c>
      <c r="B90" s="17" t="s">
        <v>211</v>
      </c>
      <c r="C90" s="10"/>
      <c r="D90" s="17" t="s">
        <v>212</v>
      </c>
      <c r="E90" s="17" t="s">
        <v>45</v>
      </c>
      <c r="F90" s="10" t="s">
        <v>74</v>
      </c>
    </row>
    <row r="91" spans="1:6">
      <c r="A91" s="7">
        <f t="shared" si="0"/>
        <v>10306</v>
      </c>
      <c r="B91" s="17" t="s">
        <v>213</v>
      </c>
      <c r="C91" s="10"/>
      <c r="D91" s="17" t="s">
        <v>214</v>
      </c>
      <c r="E91" s="17" t="s">
        <v>87</v>
      </c>
      <c r="F91" s="10" t="s">
        <v>74</v>
      </c>
    </row>
    <row r="92" spans="1:6">
      <c r="A92" s="7">
        <f t="shared" ref="A92:A112" si="1">A86+100</f>
        <v>10401</v>
      </c>
      <c r="B92" s="17" t="s">
        <v>215</v>
      </c>
      <c r="C92" s="10"/>
      <c r="D92" s="17" t="s">
        <v>216</v>
      </c>
      <c r="E92" s="17" t="s">
        <v>37</v>
      </c>
      <c r="F92" s="10" t="s">
        <v>74</v>
      </c>
    </row>
    <row r="93" spans="1:6">
      <c r="A93" s="7">
        <f t="shared" si="1"/>
        <v>10402</v>
      </c>
      <c r="B93" s="17" t="s">
        <v>217</v>
      </c>
      <c r="C93" s="10"/>
      <c r="D93" s="17" t="s">
        <v>218</v>
      </c>
      <c r="E93" s="17" t="s">
        <v>37</v>
      </c>
      <c r="F93" s="10" t="s">
        <v>74</v>
      </c>
    </row>
    <row r="94" spans="1:6">
      <c r="A94" s="7">
        <f t="shared" si="1"/>
        <v>10403</v>
      </c>
      <c r="B94" s="17" t="s">
        <v>219</v>
      </c>
      <c r="C94" s="10"/>
      <c r="D94" s="17" t="s">
        <v>220</v>
      </c>
      <c r="E94" s="17" t="s">
        <v>25</v>
      </c>
      <c r="F94" s="10" t="s">
        <v>74</v>
      </c>
    </row>
    <row r="95" spans="1:6">
      <c r="A95" s="7">
        <f t="shared" si="1"/>
        <v>10404</v>
      </c>
      <c r="B95" s="17" t="s">
        <v>221</v>
      </c>
      <c r="C95" s="10"/>
      <c r="D95" s="17" t="s">
        <v>222</v>
      </c>
      <c r="E95" s="17" t="s">
        <v>25</v>
      </c>
      <c r="F95" s="10" t="s">
        <v>74</v>
      </c>
    </row>
    <row r="96" spans="1:6">
      <c r="A96" s="7">
        <f t="shared" si="1"/>
        <v>10405</v>
      </c>
      <c r="B96" s="17" t="s">
        <v>223</v>
      </c>
      <c r="C96" s="10"/>
      <c r="D96" s="17" t="s">
        <v>224</v>
      </c>
      <c r="E96" s="17" t="s">
        <v>45</v>
      </c>
      <c r="F96" s="10" t="s">
        <v>74</v>
      </c>
    </row>
    <row r="97" spans="1:6">
      <c r="A97" s="7">
        <f t="shared" si="1"/>
        <v>10406</v>
      </c>
      <c r="B97" s="17" t="s">
        <v>225</v>
      </c>
      <c r="C97" s="10"/>
      <c r="D97" s="17" t="s">
        <v>226</v>
      </c>
      <c r="E97" s="17" t="s">
        <v>87</v>
      </c>
      <c r="F97" s="10" t="s">
        <v>74</v>
      </c>
    </row>
    <row r="98" spans="1:6">
      <c r="A98" s="7">
        <f>A97+1</f>
        <v>10407</v>
      </c>
      <c r="B98" s="17" t="s">
        <v>227</v>
      </c>
      <c r="C98" s="10"/>
      <c r="D98" s="17" t="s">
        <v>228</v>
      </c>
      <c r="E98" s="17" t="s">
        <v>87</v>
      </c>
      <c r="F98" s="10" t="s">
        <v>74</v>
      </c>
    </row>
    <row r="99" spans="1:6">
      <c r="A99" s="7">
        <f t="shared" ref="A99:A104" si="2">A92+100</f>
        <v>10501</v>
      </c>
      <c r="B99" s="17" t="s">
        <v>229</v>
      </c>
      <c r="C99" s="10"/>
      <c r="D99" s="17" t="s">
        <v>230</v>
      </c>
      <c r="E99" s="17" t="s">
        <v>37</v>
      </c>
      <c r="F99" s="10" t="s">
        <v>74</v>
      </c>
    </row>
    <row r="100" spans="1:6">
      <c r="A100" s="7">
        <f t="shared" si="2"/>
        <v>10502</v>
      </c>
      <c r="B100" s="17" t="s">
        <v>231</v>
      </c>
      <c r="C100" s="10"/>
      <c r="D100" s="17" t="s">
        <v>232</v>
      </c>
      <c r="E100" s="17" t="s">
        <v>37</v>
      </c>
      <c r="F100" s="10" t="s">
        <v>74</v>
      </c>
    </row>
    <row r="101" spans="1:6">
      <c r="A101" s="7">
        <f t="shared" si="2"/>
        <v>10503</v>
      </c>
      <c r="B101" s="17" t="s">
        <v>233</v>
      </c>
      <c r="C101" s="10"/>
      <c r="D101" s="17" t="s">
        <v>234</v>
      </c>
      <c r="E101" s="17" t="s">
        <v>25</v>
      </c>
      <c r="F101" s="10" t="s">
        <v>74</v>
      </c>
    </row>
    <row r="102" spans="1:6">
      <c r="A102" s="7">
        <f t="shared" si="2"/>
        <v>10504</v>
      </c>
      <c r="B102" s="17" t="s">
        <v>235</v>
      </c>
      <c r="C102" s="10"/>
      <c r="D102" s="17" t="s">
        <v>236</v>
      </c>
      <c r="E102" s="17" t="s">
        <v>25</v>
      </c>
      <c r="F102" s="10" t="s">
        <v>74</v>
      </c>
    </row>
    <row r="103" spans="1:6">
      <c r="A103" s="7">
        <f t="shared" si="2"/>
        <v>10505</v>
      </c>
      <c r="B103" s="17" t="s">
        <v>237</v>
      </c>
      <c r="C103" s="10"/>
      <c r="D103" s="17" t="s">
        <v>238</v>
      </c>
      <c r="E103" s="17" t="s">
        <v>45</v>
      </c>
      <c r="F103" s="10" t="s">
        <v>74</v>
      </c>
    </row>
    <row r="104" spans="1:6">
      <c r="A104" s="7">
        <f t="shared" si="2"/>
        <v>10506</v>
      </c>
      <c r="B104" s="17" t="s">
        <v>239</v>
      </c>
      <c r="C104" s="10"/>
      <c r="D104" s="17" t="s">
        <v>240</v>
      </c>
      <c r="E104" s="17" t="s">
        <v>87</v>
      </c>
      <c r="F104" s="10" t="s">
        <v>74</v>
      </c>
    </row>
    <row r="105" spans="1:6">
      <c r="A105" s="7">
        <f>A104+1</f>
        <v>10507</v>
      </c>
      <c r="B105" s="17" t="s">
        <v>241</v>
      </c>
      <c r="C105" s="10"/>
      <c r="D105" s="17" t="s">
        <v>242</v>
      </c>
      <c r="E105" s="17" t="s">
        <v>87</v>
      </c>
      <c r="F105" s="10" t="s">
        <v>74</v>
      </c>
    </row>
    <row r="106" spans="1:6">
      <c r="A106" s="7">
        <f t="shared" ref="A106:A111" si="3">A99+100</f>
        <v>10601</v>
      </c>
      <c r="B106" s="17" t="s">
        <v>243</v>
      </c>
      <c r="C106" s="10"/>
      <c r="D106" s="17" t="s">
        <v>244</v>
      </c>
      <c r="E106" s="17" t="s">
        <v>37</v>
      </c>
      <c r="F106" s="10" t="s">
        <v>74</v>
      </c>
    </row>
    <row r="107" spans="1:6">
      <c r="A107" s="7">
        <f t="shared" si="3"/>
        <v>10602</v>
      </c>
      <c r="B107" s="17" t="s">
        <v>245</v>
      </c>
      <c r="C107" s="10"/>
      <c r="D107" s="17" t="s">
        <v>246</v>
      </c>
      <c r="E107" s="17" t="s">
        <v>37</v>
      </c>
      <c r="F107" s="10" t="s">
        <v>74</v>
      </c>
    </row>
    <row r="108" spans="1:6">
      <c r="A108" s="7">
        <f t="shared" si="3"/>
        <v>10603</v>
      </c>
      <c r="B108" s="17" t="s">
        <v>247</v>
      </c>
      <c r="C108" s="10"/>
      <c r="D108" s="17" t="s">
        <v>248</v>
      </c>
      <c r="E108" s="17" t="s">
        <v>25</v>
      </c>
      <c r="F108" s="10" t="s">
        <v>74</v>
      </c>
    </row>
    <row r="109" spans="1:6">
      <c r="A109" s="7">
        <f t="shared" si="3"/>
        <v>10604</v>
      </c>
      <c r="B109" s="17" t="s">
        <v>249</v>
      </c>
      <c r="C109" s="10"/>
      <c r="D109" s="17" t="s">
        <v>250</v>
      </c>
      <c r="E109" s="17" t="s">
        <v>25</v>
      </c>
      <c r="F109" s="10" t="s">
        <v>74</v>
      </c>
    </row>
    <row r="110" spans="1:6">
      <c r="A110" s="7">
        <f t="shared" si="3"/>
        <v>10605</v>
      </c>
      <c r="B110" s="17" t="s">
        <v>251</v>
      </c>
      <c r="C110" s="10"/>
      <c r="D110" s="17" t="s">
        <v>252</v>
      </c>
      <c r="E110" s="17" t="s">
        <v>45</v>
      </c>
      <c r="F110" s="10" t="s">
        <v>74</v>
      </c>
    </row>
    <row r="111" spans="1:6">
      <c r="A111" s="7">
        <f t="shared" si="3"/>
        <v>10606</v>
      </c>
      <c r="B111" s="17" t="s">
        <v>253</v>
      </c>
      <c r="C111" s="10"/>
      <c r="D111" s="17" t="s">
        <v>254</v>
      </c>
      <c r="E111" s="17" t="s">
        <v>87</v>
      </c>
      <c r="F111" s="10" t="s">
        <v>74</v>
      </c>
    </row>
    <row r="112" ht="16.5" spans="1:10">
      <c r="A112" s="24">
        <f>A111+1</f>
        <v>10607</v>
      </c>
      <c r="B112" s="17" t="s">
        <v>255</v>
      </c>
      <c r="C112" s="10"/>
      <c r="D112" s="17" t="s">
        <v>256</v>
      </c>
      <c r="E112" s="17" t="s">
        <v>87</v>
      </c>
      <c r="F112" s="10" t="s">
        <v>74</v>
      </c>
      <c r="G112"/>
      <c r="H112"/>
      <c r="I112"/>
      <c r="J112"/>
    </row>
    <row r="113" ht="16.5" spans="1:10">
      <c r="A113" s="24">
        <v>11001</v>
      </c>
      <c r="B113" s="17" t="s">
        <v>257</v>
      </c>
      <c r="C113" s="10"/>
      <c r="D113" s="17" t="s">
        <v>258</v>
      </c>
      <c r="E113" s="17" t="s">
        <v>37</v>
      </c>
      <c r="F113" s="10" t="s">
        <v>74</v>
      </c>
      <c r="G113"/>
      <c r="H113"/>
      <c r="I113"/>
      <c r="J113"/>
    </row>
    <row r="114" ht="16.5" spans="1:10">
      <c r="A114" s="24">
        <v>11002</v>
      </c>
      <c r="B114" s="17" t="s">
        <v>259</v>
      </c>
      <c r="C114" s="10"/>
      <c r="D114" s="17" t="s">
        <v>260</v>
      </c>
      <c r="E114" s="17" t="s">
        <v>37</v>
      </c>
      <c r="F114" s="10" t="s">
        <v>74</v>
      </c>
      <c r="G114"/>
      <c r="H114"/>
      <c r="I114"/>
      <c r="J114"/>
    </row>
    <row r="115" ht="16.5" spans="1:10">
      <c r="A115" s="24">
        <v>11003</v>
      </c>
      <c r="B115" s="17" t="s">
        <v>261</v>
      </c>
      <c r="C115" s="10"/>
      <c r="D115" s="17" t="s">
        <v>262</v>
      </c>
      <c r="E115" s="17" t="s">
        <v>25</v>
      </c>
      <c r="F115" s="10" t="s">
        <v>74</v>
      </c>
      <c r="G115"/>
      <c r="H115"/>
      <c r="I115"/>
      <c r="J115"/>
    </row>
    <row r="116" ht="16.5" spans="1:10">
      <c r="A116" s="24">
        <v>11004</v>
      </c>
      <c r="B116" s="17" t="s">
        <v>263</v>
      </c>
      <c r="C116" s="10"/>
      <c r="D116" s="17" t="s">
        <v>264</v>
      </c>
      <c r="E116" s="17" t="s">
        <v>25</v>
      </c>
      <c r="F116" s="10" t="s">
        <v>74</v>
      </c>
      <c r="G116"/>
      <c r="H116"/>
      <c r="I116"/>
      <c r="J116"/>
    </row>
    <row r="117" ht="16.5" spans="1:10">
      <c r="A117" s="24">
        <v>11005</v>
      </c>
      <c r="B117" s="17" t="s">
        <v>265</v>
      </c>
      <c r="C117" s="10"/>
      <c r="D117" s="17" t="s">
        <v>266</v>
      </c>
      <c r="E117" s="17" t="s">
        <v>45</v>
      </c>
      <c r="F117" s="10" t="s">
        <v>74</v>
      </c>
      <c r="G117"/>
      <c r="H117"/>
      <c r="I117"/>
      <c r="J117"/>
    </row>
    <row r="118" ht="16.5" spans="1:10">
      <c r="A118" s="24">
        <v>11006</v>
      </c>
      <c r="B118" s="17" t="s">
        <v>267</v>
      </c>
      <c r="C118" s="10"/>
      <c r="D118" s="17" t="s">
        <v>268</v>
      </c>
      <c r="E118" s="17" t="s">
        <v>45</v>
      </c>
      <c r="F118" s="10" t="s">
        <v>74</v>
      </c>
      <c r="G118"/>
      <c r="H118"/>
      <c r="I118"/>
      <c r="J118"/>
    </row>
    <row r="119" ht="16.5" spans="1:10">
      <c r="A119" s="24">
        <v>11007</v>
      </c>
      <c r="B119" s="17" t="s">
        <v>269</v>
      </c>
      <c r="C119" s="10"/>
      <c r="D119" s="17" t="s">
        <v>270</v>
      </c>
      <c r="E119" s="17" t="s">
        <v>87</v>
      </c>
      <c r="F119" s="10" t="s">
        <v>74</v>
      </c>
      <c r="G119"/>
      <c r="H119"/>
      <c r="I119"/>
      <c r="J119"/>
    </row>
    <row r="120" ht="16.5" spans="1:10">
      <c r="A120" s="24">
        <v>11008</v>
      </c>
      <c r="B120" s="17" t="s">
        <v>271</v>
      </c>
      <c r="C120" s="10"/>
      <c r="D120" s="17" t="s">
        <v>272</v>
      </c>
      <c r="E120" s="17" t="s">
        <v>87</v>
      </c>
      <c r="F120" s="10" t="s">
        <v>74</v>
      </c>
      <c r="G120"/>
      <c r="H120"/>
      <c r="I120"/>
      <c r="J120"/>
    </row>
    <row r="121" ht="16.5" spans="1:10">
      <c r="A121" s="24">
        <v>11009</v>
      </c>
      <c r="B121" s="17" t="s">
        <v>273</v>
      </c>
      <c r="C121" s="10"/>
      <c r="D121" s="17" t="s">
        <v>274</v>
      </c>
      <c r="E121" s="17" t="s">
        <v>87</v>
      </c>
      <c r="F121" s="10" t="s">
        <v>74</v>
      </c>
      <c r="G121"/>
      <c r="H121"/>
      <c r="I121"/>
      <c r="J121"/>
    </row>
    <row r="122" ht="16.5" spans="1:10">
      <c r="A122" s="24">
        <v>11201</v>
      </c>
      <c r="B122" s="17" t="s">
        <v>275</v>
      </c>
      <c r="C122" s="10"/>
      <c r="D122" s="17" t="s">
        <v>276</v>
      </c>
      <c r="E122" s="17" t="s">
        <v>37</v>
      </c>
      <c r="F122" s="10" t="s">
        <v>74</v>
      </c>
      <c r="G122"/>
      <c r="H122"/>
      <c r="I122"/>
      <c r="J122"/>
    </row>
    <row r="123" ht="16.5" spans="1:10">
      <c r="A123" s="24">
        <v>11202</v>
      </c>
      <c r="B123" s="17" t="s">
        <v>277</v>
      </c>
      <c r="C123" s="10"/>
      <c r="D123" s="17" t="s">
        <v>278</v>
      </c>
      <c r="E123" s="17" t="s">
        <v>37</v>
      </c>
      <c r="F123" s="10" t="s">
        <v>74</v>
      </c>
      <c r="G123"/>
      <c r="H123"/>
      <c r="I123"/>
      <c r="J123"/>
    </row>
    <row r="124" ht="16.5" spans="1:10">
      <c r="A124" s="24">
        <v>11203</v>
      </c>
      <c r="B124" s="17" t="s">
        <v>279</v>
      </c>
      <c r="C124" s="10"/>
      <c r="D124" s="17" t="s">
        <v>280</v>
      </c>
      <c r="E124" s="17" t="s">
        <v>25</v>
      </c>
      <c r="F124" s="10" t="s">
        <v>74</v>
      </c>
      <c r="G124"/>
      <c r="H124"/>
      <c r="I124"/>
      <c r="J124"/>
    </row>
    <row r="125" ht="16.5" spans="1:10">
      <c r="A125" s="24">
        <v>11204</v>
      </c>
      <c r="B125" s="17" t="s">
        <v>281</v>
      </c>
      <c r="C125" s="10"/>
      <c r="D125" s="17" t="s">
        <v>282</v>
      </c>
      <c r="E125" s="17" t="s">
        <v>25</v>
      </c>
      <c r="F125" s="10" t="s">
        <v>74</v>
      </c>
      <c r="G125"/>
      <c r="H125"/>
      <c r="I125"/>
      <c r="J125"/>
    </row>
    <row r="126" ht="16.5" spans="1:10">
      <c r="A126" s="24">
        <v>11205</v>
      </c>
      <c r="B126" s="17" t="s">
        <v>283</v>
      </c>
      <c r="C126" s="10"/>
      <c r="D126" s="17" t="s">
        <v>284</v>
      </c>
      <c r="E126" s="17" t="s">
        <v>45</v>
      </c>
      <c r="F126" s="10" t="s">
        <v>74</v>
      </c>
      <c r="G126"/>
      <c r="H126"/>
      <c r="I126"/>
      <c r="J126"/>
    </row>
    <row r="127" ht="16.5" spans="1:10">
      <c r="A127" s="24">
        <v>11206</v>
      </c>
      <c r="B127" s="17" t="s">
        <v>285</v>
      </c>
      <c r="C127" s="10"/>
      <c r="D127" s="17" t="s">
        <v>286</v>
      </c>
      <c r="E127" s="17" t="s">
        <v>45</v>
      </c>
      <c r="F127" s="10" t="s">
        <v>74</v>
      </c>
      <c r="G127"/>
      <c r="H127"/>
      <c r="I127"/>
      <c r="J127"/>
    </row>
    <row r="128" ht="16.5" spans="1:10">
      <c r="A128" s="24">
        <v>11207</v>
      </c>
      <c r="B128" s="17" t="s">
        <v>287</v>
      </c>
      <c r="C128" s="10"/>
      <c r="D128" s="17" t="s">
        <v>288</v>
      </c>
      <c r="E128" s="17" t="s">
        <v>87</v>
      </c>
      <c r="F128" s="10" t="s">
        <v>74</v>
      </c>
      <c r="G128"/>
      <c r="H128"/>
      <c r="I128"/>
      <c r="J128"/>
    </row>
    <row r="129" ht="16.5" spans="1:10">
      <c r="A129" s="24">
        <v>11208</v>
      </c>
      <c r="B129" s="17" t="s">
        <v>289</v>
      </c>
      <c r="C129" s="10"/>
      <c r="D129" s="17" t="s">
        <v>290</v>
      </c>
      <c r="E129" s="17" t="s">
        <v>87</v>
      </c>
      <c r="F129" s="10" t="s">
        <v>74</v>
      </c>
      <c r="G129"/>
      <c r="H129"/>
      <c r="I129"/>
      <c r="J129"/>
    </row>
    <row r="130" ht="16.5" spans="1:10">
      <c r="A130" s="24">
        <v>11209</v>
      </c>
      <c r="B130" s="17" t="s">
        <v>291</v>
      </c>
      <c r="C130" s="10"/>
      <c r="D130" s="17" t="s">
        <v>292</v>
      </c>
      <c r="E130" s="17" t="s">
        <v>87</v>
      </c>
      <c r="F130" s="10" t="s">
        <v>74</v>
      </c>
      <c r="G130"/>
      <c r="H130"/>
      <c r="I130"/>
      <c r="J130"/>
    </row>
    <row r="131" s="13" customFormat="1" spans="1:10">
      <c r="A131" s="3">
        <v>50001</v>
      </c>
      <c r="B131" s="17" t="s">
        <v>293</v>
      </c>
      <c r="C131" s="13">
        <f t="shared" ref="C131:C136" si="4">A131</f>
        <v>50001</v>
      </c>
      <c r="D131" s="17" t="s">
        <v>294</v>
      </c>
      <c r="E131" s="17" t="s">
        <v>25</v>
      </c>
      <c r="F131" s="13" t="s">
        <v>74</v>
      </c>
      <c r="G131"/>
      <c r="H131"/>
      <c r="I131"/>
      <c r="J131"/>
    </row>
    <row r="132" s="13" customFormat="1" spans="1:10">
      <c r="A132" s="3">
        <v>50002</v>
      </c>
      <c r="B132" s="17" t="s">
        <v>295</v>
      </c>
      <c r="C132" s="13">
        <f t="shared" si="4"/>
        <v>50002</v>
      </c>
      <c r="D132" s="17" t="s">
        <v>296</v>
      </c>
      <c r="E132" s="17" t="s">
        <v>25</v>
      </c>
      <c r="F132" s="13" t="s">
        <v>74</v>
      </c>
      <c r="G132"/>
      <c r="H132"/>
      <c r="I132"/>
      <c r="J132"/>
    </row>
    <row r="133" s="13" customFormat="1" spans="1:10">
      <c r="A133" s="3">
        <v>50003</v>
      </c>
      <c r="B133" s="17" t="s">
        <v>297</v>
      </c>
      <c r="C133" s="13">
        <f t="shared" si="4"/>
        <v>50003</v>
      </c>
      <c r="D133" s="17" t="s">
        <v>298</v>
      </c>
      <c r="E133" s="17" t="s">
        <v>25</v>
      </c>
      <c r="F133" s="13" t="s">
        <v>74</v>
      </c>
      <c r="G133"/>
      <c r="H133"/>
      <c r="I133"/>
      <c r="J133"/>
    </row>
    <row r="134" s="13" customFormat="1" spans="1:8">
      <c r="A134" s="3">
        <v>50004</v>
      </c>
      <c r="B134" s="17" t="s">
        <v>299</v>
      </c>
      <c r="C134" s="13">
        <f t="shared" si="4"/>
        <v>50004</v>
      </c>
      <c r="D134" s="17" t="s">
        <v>300</v>
      </c>
      <c r="E134" s="17" t="s">
        <v>25</v>
      </c>
      <c r="F134" s="13" t="s">
        <v>74</v>
      </c>
      <c r="H134" s="17"/>
    </row>
    <row r="135" s="13" customFormat="1" spans="1:8">
      <c r="A135" s="3">
        <v>50005</v>
      </c>
      <c r="B135" s="17" t="s">
        <v>301</v>
      </c>
      <c r="C135" s="13">
        <f t="shared" si="4"/>
        <v>50005</v>
      </c>
      <c r="D135" s="17" t="s">
        <v>302</v>
      </c>
      <c r="E135" s="17" t="s">
        <v>25</v>
      </c>
      <c r="F135" s="13" t="s">
        <v>74</v>
      </c>
      <c r="H135" s="17"/>
    </row>
    <row r="136" s="13" customFormat="1" spans="1:8">
      <c r="A136" s="3">
        <v>50006</v>
      </c>
      <c r="B136" s="17" t="s">
        <v>303</v>
      </c>
      <c r="C136" s="13">
        <f t="shared" si="4"/>
        <v>50006</v>
      </c>
      <c r="D136" s="17" t="s">
        <v>304</v>
      </c>
      <c r="E136" s="17" t="s">
        <v>25</v>
      </c>
      <c r="F136" s="13" t="s">
        <v>74</v>
      </c>
      <c r="H136" s="17"/>
    </row>
    <row r="137" s="13" customFormat="1" spans="1:11">
      <c r="A137" s="3">
        <v>51001</v>
      </c>
      <c r="B137" s="17" t="s">
        <v>305</v>
      </c>
      <c r="C137" s="13">
        <v>51001</v>
      </c>
      <c r="D137" s="17" t="s">
        <v>306</v>
      </c>
      <c r="E137" s="17" t="s">
        <v>25</v>
      </c>
      <c r="F137" s="13" t="s">
        <v>90</v>
      </c>
      <c r="H137" s="17"/>
      <c r="J137" s="13" t="s">
        <v>91</v>
      </c>
      <c r="K137" s="13">
        <v>14</v>
      </c>
    </row>
    <row r="138" spans="1:8">
      <c r="A138" s="7">
        <v>100000</v>
      </c>
      <c r="B138" s="17" t="s">
        <v>307</v>
      </c>
      <c r="C138" s="10">
        <v>100000</v>
      </c>
      <c r="D138" s="17" t="s">
        <v>307</v>
      </c>
      <c r="E138" s="17" t="s">
        <v>45</v>
      </c>
      <c r="F138" s="10" t="s">
        <v>74</v>
      </c>
      <c r="G138" s="10">
        <v>9999</v>
      </c>
      <c r="H138" s="17"/>
    </row>
    <row r="139" spans="1:8">
      <c r="A139" s="7">
        <v>100001</v>
      </c>
      <c r="B139" s="17" t="s">
        <v>308</v>
      </c>
      <c r="C139" s="10">
        <v>100001</v>
      </c>
      <c r="D139" s="17" t="s">
        <v>308</v>
      </c>
      <c r="E139" s="17" t="s">
        <v>45</v>
      </c>
      <c r="F139" s="10" t="s">
        <v>74</v>
      </c>
      <c r="G139" s="10">
        <v>9999</v>
      </c>
      <c r="H139" s="17"/>
    </row>
    <row r="140" spans="1:8">
      <c r="A140" s="7">
        <v>100002</v>
      </c>
      <c r="B140" s="17" t="s">
        <v>309</v>
      </c>
      <c r="C140" s="10">
        <v>100002</v>
      </c>
      <c r="D140" s="17" t="s">
        <v>309</v>
      </c>
      <c r="E140" s="17" t="s">
        <v>45</v>
      </c>
      <c r="F140" s="10" t="s">
        <v>74</v>
      </c>
      <c r="G140" s="10">
        <v>9999</v>
      </c>
      <c r="H140" s="17"/>
    </row>
    <row r="141" spans="1:8">
      <c r="A141" s="7">
        <v>100003</v>
      </c>
      <c r="B141" s="17" t="s">
        <v>310</v>
      </c>
      <c r="C141" s="10">
        <v>100003</v>
      </c>
      <c r="D141" s="17" t="s">
        <v>310</v>
      </c>
      <c r="E141" s="17" t="s">
        <v>45</v>
      </c>
      <c r="F141" s="10" t="s">
        <v>74</v>
      </c>
      <c r="G141" s="10">
        <v>9999</v>
      </c>
      <c r="H141" s="17"/>
    </row>
    <row r="142" spans="1:8">
      <c r="A142" s="7">
        <v>100004</v>
      </c>
      <c r="B142" s="17" t="s">
        <v>311</v>
      </c>
      <c r="C142" s="10">
        <v>100004</v>
      </c>
      <c r="D142" s="17" t="s">
        <v>311</v>
      </c>
      <c r="E142" s="17" t="s">
        <v>45</v>
      </c>
      <c r="F142" s="10" t="s">
        <v>74</v>
      </c>
      <c r="G142" s="10">
        <v>9999</v>
      </c>
      <c r="H142" s="17"/>
    </row>
    <row r="143" spans="1:7">
      <c r="A143" s="7">
        <v>100005</v>
      </c>
      <c r="B143" s="17" t="s">
        <v>312</v>
      </c>
      <c r="C143" s="10">
        <v>100005</v>
      </c>
      <c r="D143" s="17" t="s">
        <v>312</v>
      </c>
      <c r="E143" s="17" t="s">
        <v>45</v>
      </c>
      <c r="F143" s="10" t="s">
        <v>74</v>
      </c>
      <c r="G143" s="10">
        <v>9999</v>
      </c>
    </row>
    <row r="144" spans="1:7">
      <c r="A144" s="7">
        <v>100006</v>
      </c>
      <c r="B144" s="17" t="s">
        <v>313</v>
      </c>
      <c r="C144" s="10">
        <v>100006</v>
      </c>
      <c r="D144" s="17" t="s">
        <v>313</v>
      </c>
      <c r="E144" s="17" t="s">
        <v>45</v>
      </c>
      <c r="F144" s="10" t="s">
        <v>74</v>
      </c>
      <c r="G144" s="10">
        <v>9999</v>
      </c>
    </row>
    <row r="145" spans="1:7">
      <c r="A145" s="7">
        <v>100007</v>
      </c>
      <c r="B145" s="17" t="s">
        <v>314</v>
      </c>
      <c r="C145" s="10">
        <v>100007</v>
      </c>
      <c r="D145" s="17" t="s">
        <v>314</v>
      </c>
      <c r="E145" s="17" t="s">
        <v>45</v>
      </c>
      <c r="F145" s="10" t="s">
        <v>74</v>
      </c>
      <c r="G145" s="10">
        <v>9999</v>
      </c>
    </row>
    <row r="146" spans="1:7">
      <c r="A146" s="7">
        <v>100008</v>
      </c>
      <c r="B146" s="17" t="s">
        <v>315</v>
      </c>
      <c r="C146" s="10">
        <v>100008</v>
      </c>
      <c r="D146" s="17" t="s">
        <v>315</v>
      </c>
      <c r="E146" s="17" t="s">
        <v>45</v>
      </c>
      <c r="F146" s="10" t="s">
        <v>74</v>
      </c>
      <c r="G146" s="10">
        <v>9999</v>
      </c>
    </row>
    <row r="147" spans="1:7">
      <c r="A147" s="7">
        <v>100009</v>
      </c>
      <c r="B147" s="17" t="s">
        <v>316</v>
      </c>
      <c r="C147" s="10">
        <v>100009</v>
      </c>
      <c r="D147" s="17" t="s">
        <v>316</v>
      </c>
      <c r="E147" s="17" t="s">
        <v>45</v>
      </c>
      <c r="F147" s="10" t="s">
        <v>74</v>
      </c>
      <c r="G147" s="10">
        <v>9999</v>
      </c>
    </row>
    <row r="148" spans="1:7">
      <c r="A148" s="7">
        <v>100010</v>
      </c>
      <c r="B148" s="17" t="s">
        <v>317</v>
      </c>
      <c r="C148" s="10">
        <v>100010</v>
      </c>
      <c r="D148" s="17" t="s">
        <v>317</v>
      </c>
      <c r="E148" s="17" t="s">
        <v>45</v>
      </c>
      <c r="F148" s="10" t="s">
        <v>74</v>
      </c>
      <c r="G148" s="10">
        <v>9999</v>
      </c>
    </row>
    <row r="149" spans="1:7">
      <c r="A149" s="7">
        <v>100011</v>
      </c>
      <c r="B149" s="17" t="s">
        <v>318</v>
      </c>
      <c r="C149" s="10">
        <v>100011</v>
      </c>
      <c r="D149" s="17" t="s">
        <v>318</v>
      </c>
      <c r="E149" s="17" t="s">
        <v>45</v>
      </c>
      <c r="F149" s="10" t="s">
        <v>74</v>
      </c>
      <c r="G149" s="10">
        <v>9999</v>
      </c>
    </row>
    <row r="150" spans="1:7">
      <c r="A150" s="7">
        <v>100012</v>
      </c>
      <c r="B150" s="17" t="s">
        <v>319</v>
      </c>
      <c r="C150" s="10">
        <v>100012</v>
      </c>
      <c r="D150" s="17" t="s">
        <v>319</v>
      </c>
      <c r="E150" s="17" t="s">
        <v>45</v>
      </c>
      <c r="F150" s="10" t="s">
        <v>74</v>
      </c>
      <c r="G150" s="10">
        <v>9999</v>
      </c>
    </row>
    <row r="151" spans="1:7">
      <c r="A151" s="7">
        <v>100013</v>
      </c>
      <c r="B151" s="17" t="s">
        <v>320</v>
      </c>
      <c r="C151" s="10">
        <v>100013</v>
      </c>
      <c r="D151" s="17" t="s">
        <v>320</v>
      </c>
      <c r="E151" s="17" t="s">
        <v>45</v>
      </c>
      <c r="F151" s="10" t="s">
        <v>74</v>
      </c>
      <c r="G151" s="10">
        <v>9999</v>
      </c>
    </row>
    <row r="152" spans="1:7">
      <c r="A152" s="7">
        <v>100014</v>
      </c>
      <c r="B152" s="17" t="s">
        <v>321</v>
      </c>
      <c r="C152" s="10">
        <v>100014</v>
      </c>
      <c r="D152" s="17" t="s">
        <v>321</v>
      </c>
      <c r="E152" s="17" t="s">
        <v>45</v>
      </c>
      <c r="F152" s="10" t="s">
        <v>74</v>
      </c>
      <c r="G152" s="10">
        <v>9999</v>
      </c>
    </row>
    <row r="153" spans="1:7">
      <c r="A153" s="7">
        <v>100015</v>
      </c>
      <c r="B153" s="17" t="s">
        <v>322</v>
      </c>
      <c r="C153" s="10">
        <v>100015</v>
      </c>
      <c r="D153" s="17" t="s">
        <v>322</v>
      </c>
      <c r="E153" s="17" t="s">
        <v>45</v>
      </c>
      <c r="F153" s="10" t="s">
        <v>74</v>
      </c>
      <c r="G153" s="10">
        <v>9999</v>
      </c>
    </row>
    <row r="154" spans="1:7">
      <c r="A154" s="7">
        <v>100016</v>
      </c>
      <c r="B154" s="17" t="s">
        <v>323</v>
      </c>
      <c r="C154" s="10">
        <v>100016</v>
      </c>
      <c r="D154" s="17" t="s">
        <v>323</v>
      </c>
      <c r="E154" s="17" t="s">
        <v>45</v>
      </c>
      <c r="F154" s="10" t="s">
        <v>74</v>
      </c>
      <c r="G154" s="10">
        <v>9999</v>
      </c>
    </row>
    <row r="155" spans="1:7">
      <c r="A155" s="7">
        <v>100017</v>
      </c>
      <c r="B155" s="17" t="s">
        <v>324</v>
      </c>
      <c r="C155" s="10">
        <v>100017</v>
      </c>
      <c r="D155" s="17" t="s">
        <v>324</v>
      </c>
      <c r="E155" s="17" t="s">
        <v>45</v>
      </c>
      <c r="F155" s="10" t="s">
        <v>74</v>
      </c>
      <c r="G155" s="10">
        <v>9999</v>
      </c>
    </row>
    <row r="156" spans="1:7">
      <c r="A156" s="7">
        <v>100018</v>
      </c>
      <c r="B156" s="17" t="s">
        <v>325</v>
      </c>
      <c r="C156" s="10">
        <v>100018</v>
      </c>
      <c r="D156" s="17" t="s">
        <v>325</v>
      </c>
      <c r="E156" s="17" t="s">
        <v>45</v>
      </c>
      <c r="F156" s="10" t="s">
        <v>74</v>
      </c>
      <c r="G156" s="10">
        <v>9999</v>
      </c>
    </row>
    <row r="157" spans="1:7">
      <c r="A157" s="7">
        <v>100019</v>
      </c>
      <c r="B157" s="17" t="s">
        <v>326</v>
      </c>
      <c r="C157" s="10">
        <v>100019</v>
      </c>
      <c r="D157" s="17" t="s">
        <v>326</v>
      </c>
      <c r="E157" s="17" t="s">
        <v>45</v>
      </c>
      <c r="F157" s="10" t="s">
        <v>74</v>
      </c>
      <c r="G157" s="10">
        <v>9999</v>
      </c>
    </row>
    <row r="158" spans="1:7">
      <c r="A158" s="7">
        <v>100020</v>
      </c>
      <c r="B158" s="17" t="s">
        <v>327</v>
      </c>
      <c r="C158" s="10">
        <v>100020</v>
      </c>
      <c r="D158" s="17" t="s">
        <v>327</v>
      </c>
      <c r="E158" s="17" t="s">
        <v>45</v>
      </c>
      <c r="F158" s="10" t="s">
        <v>74</v>
      </c>
      <c r="G158" s="10">
        <v>9999</v>
      </c>
    </row>
    <row r="159" spans="1:7">
      <c r="A159" s="7">
        <v>100021</v>
      </c>
      <c r="B159" s="17" t="s">
        <v>328</v>
      </c>
      <c r="C159" s="10">
        <v>100021</v>
      </c>
      <c r="D159" s="17" t="s">
        <v>328</v>
      </c>
      <c r="E159" s="17" t="s">
        <v>45</v>
      </c>
      <c r="F159" s="10" t="s">
        <v>74</v>
      </c>
      <c r="G159" s="10">
        <v>9999</v>
      </c>
    </row>
    <row r="160" spans="1:7">
      <c r="A160" s="7">
        <v>100022</v>
      </c>
      <c r="B160" s="17" t="s">
        <v>329</v>
      </c>
      <c r="C160" s="10">
        <v>100022</v>
      </c>
      <c r="D160" s="17" t="s">
        <v>329</v>
      </c>
      <c r="E160" s="17" t="s">
        <v>45</v>
      </c>
      <c r="F160" s="10" t="s">
        <v>74</v>
      </c>
      <c r="G160" s="10">
        <v>9999</v>
      </c>
    </row>
    <row r="161" spans="1:7">
      <c r="A161" s="7">
        <v>100023</v>
      </c>
      <c r="B161" s="17" t="s">
        <v>330</v>
      </c>
      <c r="C161" s="10">
        <v>100023</v>
      </c>
      <c r="D161" s="17" t="s">
        <v>330</v>
      </c>
      <c r="E161" s="17" t="s">
        <v>45</v>
      </c>
      <c r="F161" s="10" t="s">
        <v>74</v>
      </c>
      <c r="G161" s="10">
        <v>9999</v>
      </c>
    </row>
    <row r="162" spans="1:7">
      <c r="A162" s="7">
        <v>100024</v>
      </c>
      <c r="B162" s="17" t="s">
        <v>331</v>
      </c>
      <c r="C162" s="10">
        <v>100024</v>
      </c>
      <c r="D162" s="17" t="s">
        <v>331</v>
      </c>
      <c r="E162" s="17" t="s">
        <v>45</v>
      </c>
      <c r="F162" s="10" t="s">
        <v>74</v>
      </c>
      <c r="G162" s="10">
        <v>9999</v>
      </c>
    </row>
    <row r="163" spans="1:7">
      <c r="A163" s="7">
        <v>100025</v>
      </c>
      <c r="B163" s="17" t="s">
        <v>332</v>
      </c>
      <c r="C163" s="10">
        <v>100025</v>
      </c>
      <c r="D163" s="17" t="s">
        <v>332</v>
      </c>
      <c r="E163" s="17" t="s">
        <v>45</v>
      </c>
      <c r="F163" s="10" t="s">
        <v>74</v>
      </c>
      <c r="G163" s="10">
        <v>9999</v>
      </c>
    </row>
    <row r="164" spans="1:7">
      <c r="A164" s="7">
        <v>100026</v>
      </c>
      <c r="B164" s="17" t="s">
        <v>333</v>
      </c>
      <c r="C164" s="10">
        <v>100026</v>
      </c>
      <c r="D164" s="17" t="s">
        <v>333</v>
      </c>
      <c r="E164" s="17" t="s">
        <v>45</v>
      </c>
      <c r="F164" s="10" t="s">
        <v>74</v>
      </c>
      <c r="G164" s="10">
        <v>9999</v>
      </c>
    </row>
  </sheetData>
  <autoFilter xmlns:etc="http://www.wps.cn/officeDocument/2017/etCustomData" ref="A2:K164" etc:filterBottomFollowUsedRange="0">
    <extLst/>
  </autoFilter>
  <sortState ref="A5:AA420">
    <sortCondition ref="A5:A420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40" sqref="C40"/>
    </sheetView>
  </sheetViews>
  <sheetFormatPr defaultColWidth="9" defaultRowHeight="14.25" outlineLevelCol="5"/>
  <cols>
    <col min="1" max="2" width="11.5" style="14" customWidth="1"/>
    <col min="3" max="3" width="13.75" style="14" customWidth="1"/>
    <col min="4" max="4" width="11.5" style="14" customWidth="1"/>
    <col min="5" max="6" width="9.375" style="14" customWidth="1"/>
    <col min="7" max="16384" width="9" style="14"/>
  </cols>
  <sheetData>
    <row r="1" s="14" customFormat="1" spans="1:6">
      <c r="A1" s="15" t="s">
        <v>0</v>
      </c>
      <c r="B1" s="15" t="s">
        <v>1</v>
      </c>
      <c r="C1" s="15" t="s">
        <v>334</v>
      </c>
      <c r="D1" s="15" t="s">
        <v>335</v>
      </c>
      <c r="E1" s="15" t="s">
        <v>336</v>
      </c>
      <c r="F1" s="15" t="s">
        <v>337</v>
      </c>
    </row>
    <row r="2" s="14" customFormat="1" spans="1:6">
      <c r="A2" s="15" t="s">
        <v>338</v>
      </c>
      <c r="B2" s="15" t="s">
        <v>12</v>
      </c>
      <c r="C2" s="15" t="s">
        <v>339</v>
      </c>
      <c r="D2" s="15" t="s">
        <v>340</v>
      </c>
      <c r="E2" s="14" t="s">
        <v>341</v>
      </c>
      <c r="F2" s="14" t="s">
        <v>342</v>
      </c>
    </row>
    <row r="3" s="14" customFormat="1" ht="15" spans="1:4">
      <c r="A3" s="16">
        <v>1</v>
      </c>
      <c r="B3" s="15" t="s">
        <v>343</v>
      </c>
      <c r="C3" s="15" t="s">
        <v>339</v>
      </c>
      <c r="D3" s="15" t="s">
        <v>340</v>
      </c>
    </row>
    <row r="4" s="14" customFormat="1" ht="15" spans="1:6">
      <c r="A4" s="16">
        <v>2</v>
      </c>
      <c r="B4" s="15" t="s">
        <v>344</v>
      </c>
      <c r="C4" s="15" t="s">
        <v>345</v>
      </c>
      <c r="D4" s="15" t="s">
        <v>340</v>
      </c>
      <c r="E4" s="14" t="s">
        <v>346</v>
      </c>
      <c r="F4" s="14" t="s">
        <v>347</v>
      </c>
    </row>
    <row r="5" s="14" customFormat="1" spans="1:5">
      <c r="A5" s="14">
        <v>3</v>
      </c>
      <c r="B5" s="14" t="s">
        <v>348</v>
      </c>
      <c r="C5" s="14" t="s">
        <v>349</v>
      </c>
      <c r="D5" s="14" t="s">
        <v>340</v>
      </c>
      <c r="E5" s="14" t="s">
        <v>347</v>
      </c>
    </row>
    <row r="6" s="14" customFormat="1" spans="1:4">
      <c r="A6" s="14">
        <v>4</v>
      </c>
      <c r="B6" s="14" t="s">
        <v>350</v>
      </c>
      <c r="C6" s="14" t="s">
        <v>351</v>
      </c>
      <c r="D6" s="14" t="s">
        <v>340</v>
      </c>
    </row>
    <row r="7" spans="1:4">
      <c r="A7" s="14">
        <v>5</v>
      </c>
      <c r="B7" s="14" t="s">
        <v>352</v>
      </c>
      <c r="C7" s="14" t="s">
        <v>353</v>
      </c>
      <c r="D7" s="14" t="s">
        <v>340</v>
      </c>
    </row>
    <row r="8" spans="1:4">
      <c r="A8" s="14">
        <v>6</v>
      </c>
      <c r="B8" s="14" t="s">
        <v>354</v>
      </c>
      <c r="C8" s="14" t="s">
        <v>355</v>
      </c>
      <c r="D8" s="14" t="s">
        <v>340</v>
      </c>
    </row>
    <row r="9" spans="1:4">
      <c r="A9" s="14">
        <v>7</v>
      </c>
      <c r="B9" s="14" t="s">
        <v>356</v>
      </c>
      <c r="C9" s="14" t="s">
        <v>357</v>
      </c>
      <c r="D9" s="14" t="s">
        <v>340</v>
      </c>
    </row>
    <row r="10" spans="1:4">
      <c r="A10" s="14">
        <v>8</v>
      </c>
      <c r="B10" s="14" t="s">
        <v>358</v>
      </c>
      <c r="C10" s="14" t="s">
        <v>359</v>
      </c>
      <c r="D10" s="14" t="s">
        <v>360</v>
      </c>
    </row>
    <row r="11" spans="1:5">
      <c r="A11" s="14">
        <v>9</v>
      </c>
      <c r="B11" s="14" t="s">
        <v>361</v>
      </c>
      <c r="C11" s="14" t="s">
        <v>362</v>
      </c>
      <c r="D11" s="14" t="s">
        <v>360</v>
      </c>
      <c r="E11" s="14" t="s">
        <v>347</v>
      </c>
    </row>
    <row r="12" spans="1:4">
      <c r="A12" s="14">
        <v>10</v>
      </c>
      <c r="B12" s="14" t="s">
        <v>363</v>
      </c>
      <c r="C12" s="14" t="s">
        <v>364</v>
      </c>
      <c r="D12" s="14" t="s">
        <v>340</v>
      </c>
    </row>
  </sheetData>
  <conditionalFormatting sqref="B1">
    <cfRule type="expression" dxfId="0" priority="1" stopIfTrue="1">
      <formula>IF(#REF!=0,IF(#REF!="",0,1),0)</formula>
    </cfRule>
  </conditionalFormatting>
  <conditionalFormatting sqref="C1">
    <cfRule type="cellIs" dxfId="1" priority="2" stopIfTrue="1" operator="notEqual">
      <formula>INDIRECT("Dummy_for_Comparison3!"&amp;ADDRESS(ROW(),COLUMN()))</formula>
    </cfRule>
    <cfRule type="expression" dxfId="0" priority="3" stopIfTrue="1">
      <formula>IF(#REF!=0,IF(#REF!="",0,1),0)</formula>
    </cfRule>
  </conditionalFormatting>
  <conditionalFormatting sqref="A1:A2">
    <cfRule type="cellIs" dxfId="1" priority="4" stopIfTrue="1" operator="notEqual">
      <formula>INDIRECT("Dummy_for_Comparison3!"&amp;ADDRESS(ROW(),COLUMN()))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6" sqref="$A6:$XFD8"/>
    </sheetView>
  </sheetViews>
  <sheetFormatPr defaultColWidth="9" defaultRowHeight="13.5" outlineLevelCol="4"/>
  <cols>
    <col min="1" max="1" width="5.375" style="9" customWidth="1"/>
    <col min="2" max="3" width="10.375" style="9" customWidth="1"/>
    <col min="4" max="4" width="21.625" style="9" customWidth="1"/>
    <col min="5" max="5" width="16.875" style="9" customWidth="1"/>
    <col min="6" max="16384" width="9" style="9"/>
  </cols>
  <sheetData>
    <row r="1" spans="1:4">
      <c r="A1" s="10" t="s">
        <v>0</v>
      </c>
      <c r="B1" s="9" t="s">
        <v>365</v>
      </c>
      <c r="C1" s="9" t="s">
        <v>366</v>
      </c>
      <c r="D1" s="9" t="s">
        <v>367</v>
      </c>
    </row>
    <row r="2" spans="1:4">
      <c r="A2" s="11" t="s">
        <v>11</v>
      </c>
      <c r="B2" s="9" t="s">
        <v>368</v>
      </c>
      <c r="C2" s="9" t="s">
        <v>369</v>
      </c>
      <c r="D2" s="12" t="s">
        <v>370</v>
      </c>
    </row>
    <row r="3" spans="1:4">
      <c r="A3" s="13">
        <v>1</v>
      </c>
      <c r="B3" s="13">
        <v>1</v>
      </c>
      <c r="C3" s="13"/>
      <c r="D3" s="13" t="s">
        <v>371</v>
      </c>
    </row>
    <row r="4" spans="1:4">
      <c r="A4" s="13">
        <v>2</v>
      </c>
      <c r="B4" s="13">
        <v>1</v>
      </c>
      <c r="C4" s="13"/>
      <c r="D4" s="13" t="s">
        <v>372</v>
      </c>
    </row>
    <row r="5" spans="1:4">
      <c r="A5" s="13">
        <v>3</v>
      </c>
      <c r="B5" s="13">
        <v>1</v>
      </c>
      <c r="C5" s="13"/>
      <c r="D5" s="13" t="s">
        <v>373</v>
      </c>
    </row>
    <row r="6" spans="1:4">
      <c r="A6" s="13">
        <v>4</v>
      </c>
      <c r="B6" s="9">
        <v>2</v>
      </c>
      <c r="D6" s="13" t="s">
        <v>374</v>
      </c>
    </row>
    <row r="7" spans="1:4">
      <c r="A7" s="13">
        <v>5</v>
      </c>
      <c r="B7" s="9">
        <v>2</v>
      </c>
      <c r="D7" s="13" t="s">
        <v>375</v>
      </c>
    </row>
    <row r="8" spans="1:4">
      <c r="A8" s="13">
        <v>6</v>
      </c>
      <c r="B8" s="9">
        <v>2</v>
      </c>
      <c r="D8" s="13" t="s">
        <v>376</v>
      </c>
    </row>
    <row r="9" spans="1:4">
      <c r="A9" s="13">
        <v>7</v>
      </c>
      <c r="B9" s="9">
        <v>3</v>
      </c>
      <c r="D9" s="13" t="s">
        <v>373</v>
      </c>
    </row>
    <row r="10" spans="1:4">
      <c r="A10" s="13">
        <v>8</v>
      </c>
      <c r="B10" s="9">
        <v>3</v>
      </c>
      <c r="D10" s="13" t="s">
        <v>371</v>
      </c>
    </row>
    <row r="11" spans="1:4">
      <c r="A11" s="13">
        <v>9</v>
      </c>
      <c r="B11" s="9">
        <v>3</v>
      </c>
      <c r="D11" s="13" t="s">
        <v>372</v>
      </c>
    </row>
    <row r="12" spans="1:4">
      <c r="A12" s="13">
        <v>10</v>
      </c>
      <c r="B12" s="9">
        <v>4</v>
      </c>
      <c r="D12" s="9" t="s">
        <v>377</v>
      </c>
    </row>
    <row r="13" spans="1:4">
      <c r="A13" s="13">
        <v>11</v>
      </c>
      <c r="B13" s="9">
        <v>4</v>
      </c>
      <c r="D13" s="9" t="s">
        <v>378</v>
      </c>
    </row>
    <row r="14" spans="1:4">
      <c r="A14" s="13">
        <v>12</v>
      </c>
      <c r="B14" s="9">
        <v>4</v>
      </c>
      <c r="D14" s="9" t="s">
        <v>379</v>
      </c>
    </row>
    <row r="15" spans="1:4">
      <c r="A15" s="13">
        <v>13</v>
      </c>
      <c r="B15" s="9">
        <v>5</v>
      </c>
      <c r="D15" s="9" t="s">
        <v>380</v>
      </c>
    </row>
    <row r="16" spans="1:4">
      <c r="A16" s="13">
        <v>14</v>
      </c>
      <c r="B16" s="9">
        <v>5</v>
      </c>
      <c r="D16" s="9" t="s">
        <v>381</v>
      </c>
    </row>
    <row r="17" spans="1:4">
      <c r="A17" s="13">
        <v>15</v>
      </c>
      <c r="B17" s="9">
        <v>5</v>
      </c>
      <c r="D17" s="9" t="s">
        <v>382</v>
      </c>
    </row>
    <row r="18" spans="1:4">
      <c r="A18" s="13">
        <v>16</v>
      </c>
      <c r="B18" s="9">
        <v>6</v>
      </c>
      <c r="D18" s="13" t="s">
        <v>383</v>
      </c>
    </row>
    <row r="19" spans="1:4">
      <c r="A19" s="13">
        <v>17</v>
      </c>
      <c r="B19" s="9">
        <v>6</v>
      </c>
      <c r="D19" s="13" t="s">
        <v>384</v>
      </c>
    </row>
    <row r="20" spans="1:4">
      <c r="A20" s="13">
        <v>18</v>
      </c>
      <c r="B20" s="9">
        <v>6</v>
      </c>
      <c r="D20" s="13" t="s">
        <v>385</v>
      </c>
    </row>
    <row r="21" spans="1:4">
      <c r="A21" s="13">
        <v>19</v>
      </c>
      <c r="B21" s="9">
        <v>6</v>
      </c>
      <c r="D21" s="13" t="s">
        <v>386</v>
      </c>
    </row>
    <row r="22" spans="1:4">
      <c r="A22" s="13">
        <v>20</v>
      </c>
      <c r="B22" s="9">
        <v>7</v>
      </c>
      <c r="D22" s="13" t="s">
        <v>387</v>
      </c>
    </row>
    <row r="23" spans="1:4">
      <c r="A23" s="13">
        <v>21</v>
      </c>
      <c r="B23" s="9">
        <v>7</v>
      </c>
      <c r="D23" s="13" t="s">
        <v>388</v>
      </c>
    </row>
    <row r="24" spans="1:4">
      <c r="A24" s="13">
        <v>22</v>
      </c>
      <c r="B24" s="9">
        <v>7</v>
      </c>
      <c r="D24" s="13" t="s">
        <v>389</v>
      </c>
    </row>
    <row r="25" spans="1:4">
      <c r="A25" s="13">
        <v>23</v>
      </c>
      <c r="B25" s="9">
        <v>7</v>
      </c>
      <c r="D25" s="13" t="s">
        <v>390</v>
      </c>
    </row>
    <row r="26" spans="1:4">
      <c r="A26" s="13">
        <v>24</v>
      </c>
      <c r="B26" s="9">
        <v>8</v>
      </c>
      <c r="D26" s="13" t="s">
        <v>391</v>
      </c>
    </row>
    <row r="27" spans="1:4">
      <c r="A27" s="13">
        <v>25</v>
      </c>
      <c r="B27" s="9">
        <v>8</v>
      </c>
      <c r="D27" s="13" t="s">
        <v>392</v>
      </c>
    </row>
    <row r="28" spans="1:4">
      <c r="A28" s="13">
        <v>26</v>
      </c>
      <c r="B28" s="9">
        <v>8</v>
      </c>
      <c r="D28" s="13" t="s">
        <v>393</v>
      </c>
    </row>
    <row r="29" spans="1:4">
      <c r="A29" s="13">
        <v>27</v>
      </c>
      <c r="B29" s="9">
        <v>8</v>
      </c>
      <c r="D29" s="13" t="s">
        <v>394</v>
      </c>
    </row>
    <row r="30" spans="1:4">
      <c r="A30" s="13">
        <v>28</v>
      </c>
      <c r="B30" s="9">
        <v>9</v>
      </c>
      <c r="D30" s="13" t="s">
        <v>395</v>
      </c>
    </row>
    <row r="31" spans="1:4">
      <c r="A31" s="13">
        <v>29</v>
      </c>
      <c r="B31" s="9">
        <v>9</v>
      </c>
      <c r="D31" s="13" t="s">
        <v>396</v>
      </c>
    </row>
    <row r="32" spans="1:4">
      <c r="A32" s="13">
        <v>30</v>
      </c>
      <c r="B32" s="9">
        <v>9</v>
      </c>
      <c r="D32" s="13" t="s">
        <v>397</v>
      </c>
    </row>
    <row r="33" spans="1:4">
      <c r="A33" s="13">
        <v>31</v>
      </c>
      <c r="B33" s="9">
        <v>9</v>
      </c>
      <c r="D33" s="13" t="s">
        <v>398</v>
      </c>
    </row>
    <row r="34" spans="1:4">
      <c r="A34" s="13">
        <v>32</v>
      </c>
      <c r="B34" s="9">
        <v>10</v>
      </c>
      <c r="D34" s="13" t="s">
        <v>399</v>
      </c>
    </row>
    <row r="35" spans="1:4">
      <c r="A35" s="13">
        <v>33</v>
      </c>
      <c r="B35" s="9">
        <v>10</v>
      </c>
      <c r="D35" s="13" t="s">
        <v>400</v>
      </c>
    </row>
    <row r="36" spans="1:4">
      <c r="A36" s="13">
        <v>34</v>
      </c>
      <c r="B36" s="9">
        <v>10</v>
      </c>
      <c r="D36" s="13" t="s">
        <v>401</v>
      </c>
    </row>
    <row r="37" spans="1:4">
      <c r="A37" s="13">
        <v>35</v>
      </c>
      <c r="B37" s="9">
        <v>10</v>
      </c>
      <c r="D37" s="13" t="s">
        <v>402</v>
      </c>
    </row>
    <row r="38" spans="1:4">
      <c r="A38" s="13">
        <v>36</v>
      </c>
      <c r="B38" s="9">
        <v>11</v>
      </c>
      <c r="D38" s="13" t="s">
        <v>403</v>
      </c>
    </row>
    <row r="39" spans="1:4">
      <c r="A39" s="13">
        <v>37</v>
      </c>
      <c r="B39" s="9">
        <v>11</v>
      </c>
      <c r="D39" s="13" t="s">
        <v>377</v>
      </c>
    </row>
    <row r="40" spans="1:4">
      <c r="A40" s="13">
        <v>38</v>
      </c>
      <c r="B40" s="9">
        <v>11</v>
      </c>
      <c r="D40" s="13" t="s">
        <v>378</v>
      </c>
    </row>
    <row r="41" spans="1:4">
      <c r="A41" s="13">
        <v>39</v>
      </c>
      <c r="B41" s="9">
        <v>11</v>
      </c>
      <c r="D41" s="13" t="s">
        <v>404</v>
      </c>
    </row>
    <row r="42" spans="1:4">
      <c r="A42" s="13">
        <v>40</v>
      </c>
      <c r="B42" s="9">
        <v>11</v>
      </c>
      <c r="D42" s="13" t="s">
        <v>379</v>
      </c>
    </row>
    <row r="43" spans="1:4">
      <c r="A43" s="13">
        <v>41</v>
      </c>
      <c r="B43" s="9">
        <v>12</v>
      </c>
      <c r="D43" s="13" t="s">
        <v>405</v>
      </c>
    </row>
    <row r="44" spans="1:4">
      <c r="A44" s="13">
        <v>42</v>
      </c>
      <c r="B44" s="9">
        <v>12</v>
      </c>
      <c r="D44" s="13" t="s">
        <v>406</v>
      </c>
    </row>
    <row r="45" spans="1:4">
      <c r="A45" s="13">
        <v>43</v>
      </c>
      <c r="B45" s="9">
        <v>12</v>
      </c>
      <c r="D45" s="13" t="s">
        <v>375</v>
      </c>
    </row>
    <row r="46" spans="1:4">
      <c r="A46" s="13">
        <v>44</v>
      </c>
      <c r="B46" s="9">
        <v>12</v>
      </c>
      <c r="D46" s="13" t="s">
        <v>374</v>
      </c>
    </row>
    <row r="47" spans="1:4">
      <c r="A47" s="13">
        <v>45</v>
      </c>
      <c r="B47" s="9">
        <v>12</v>
      </c>
      <c r="D47" s="13" t="s">
        <v>376</v>
      </c>
    </row>
    <row r="48" spans="1:4">
      <c r="A48" s="13">
        <v>46</v>
      </c>
      <c r="B48" s="9">
        <v>13</v>
      </c>
      <c r="D48" s="13" t="s">
        <v>407</v>
      </c>
    </row>
    <row r="49" spans="1:4">
      <c r="A49" s="13">
        <v>47</v>
      </c>
      <c r="B49" s="9">
        <v>13</v>
      </c>
      <c r="D49" s="13" t="s">
        <v>408</v>
      </c>
    </row>
    <row r="50" spans="1:4">
      <c r="A50" s="13">
        <v>48</v>
      </c>
      <c r="B50" s="9">
        <v>13</v>
      </c>
      <c r="D50" s="13" t="s">
        <v>409</v>
      </c>
    </row>
    <row r="51" spans="1:4">
      <c r="A51" s="13">
        <v>49</v>
      </c>
      <c r="B51" s="9">
        <v>13</v>
      </c>
      <c r="D51" s="13" t="s">
        <v>410</v>
      </c>
    </row>
    <row r="52" spans="1:4">
      <c r="A52" s="13">
        <v>50</v>
      </c>
      <c r="B52" s="9">
        <v>13</v>
      </c>
      <c r="D52" s="13" t="s">
        <v>411</v>
      </c>
    </row>
    <row r="53" spans="1:4">
      <c r="A53" s="13">
        <v>51</v>
      </c>
      <c r="B53" s="13">
        <v>14</v>
      </c>
      <c r="C53" s="13"/>
      <c r="D53" s="13" t="s">
        <v>412</v>
      </c>
    </row>
    <row r="54" spans="1:4">
      <c r="A54" s="13">
        <v>52</v>
      </c>
      <c r="B54" s="13">
        <v>14</v>
      </c>
      <c r="C54" s="13"/>
      <c r="D54" s="13" t="s">
        <v>413</v>
      </c>
    </row>
    <row r="55" spans="1:4">
      <c r="A55" s="13">
        <v>53</v>
      </c>
      <c r="B55" s="13">
        <v>14</v>
      </c>
      <c r="C55" s="13"/>
      <c r="D55" s="13" t="s">
        <v>414</v>
      </c>
    </row>
    <row r="56" spans="1:4">
      <c r="A56" s="13">
        <v>54</v>
      </c>
      <c r="B56" s="13">
        <v>14</v>
      </c>
      <c r="C56" s="13"/>
      <c r="D56" s="13" t="s">
        <v>415</v>
      </c>
    </row>
    <row r="57" spans="1:5">
      <c r="A57" s="13">
        <v>55</v>
      </c>
      <c r="B57" s="13">
        <v>15</v>
      </c>
      <c r="C57" s="13"/>
      <c r="D57" s="13" t="s">
        <v>416</v>
      </c>
      <c r="E57" s="9" t="s">
        <v>417</v>
      </c>
    </row>
    <row r="58" spans="1:5">
      <c r="A58" s="13">
        <v>56</v>
      </c>
      <c r="B58" s="13">
        <v>15</v>
      </c>
      <c r="C58" s="13"/>
      <c r="D58" s="13" t="s">
        <v>418</v>
      </c>
      <c r="E58" s="9" t="s">
        <v>419</v>
      </c>
    </row>
    <row r="59" spans="1:5">
      <c r="A59" s="13">
        <v>57</v>
      </c>
      <c r="B59" s="13">
        <v>16</v>
      </c>
      <c r="D59" s="9" t="s">
        <v>420</v>
      </c>
      <c r="E59" s="9" t="s">
        <v>421</v>
      </c>
    </row>
    <row r="60" spans="1:5">
      <c r="A60" s="13">
        <v>58</v>
      </c>
      <c r="B60" s="9">
        <v>16</v>
      </c>
      <c r="D60" s="9" t="s">
        <v>422</v>
      </c>
      <c r="E60" s="9" t="s">
        <v>423</v>
      </c>
    </row>
    <row r="61" spans="1:5">
      <c r="A61" s="13">
        <v>59</v>
      </c>
      <c r="B61" s="9">
        <v>17</v>
      </c>
      <c r="D61" s="9" t="s">
        <v>424</v>
      </c>
      <c r="E61" s="9" t="s">
        <v>425</v>
      </c>
    </row>
    <row r="62" spans="1:5">
      <c r="A62" s="13">
        <v>60</v>
      </c>
      <c r="B62" s="9">
        <v>17</v>
      </c>
      <c r="D62" s="9" t="s">
        <v>426</v>
      </c>
      <c r="E62" s="9" t="s">
        <v>425</v>
      </c>
    </row>
    <row r="63" spans="1:5">
      <c r="A63" s="13">
        <v>61</v>
      </c>
      <c r="B63" s="9">
        <v>17</v>
      </c>
      <c r="D63" s="9" t="s">
        <v>427</v>
      </c>
      <c r="E63" s="9" t="s">
        <v>425</v>
      </c>
    </row>
    <row r="64" spans="1:5">
      <c r="A64" s="13">
        <v>62</v>
      </c>
      <c r="B64" s="9">
        <v>18</v>
      </c>
      <c r="D64" s="9" t="s">
        <v>428</v>
      </c>
      <c r="E64" s="9" t="s">
        <v>429</v>
      </c>
    </row>
    <row r="65" spans="1:5">
      <c r="A65" s="13">
        <v>63</v>
      </c>
      <c r="B65" s="9">
        <v>18</v>
      </c>
      <c r="D65" s="9" t="s">
        <v>430</v>
      </c>
      <c r="E65" s="9" t="s">
        <v>429</v>
      </c>
    </row>
    <row r="66" spans="1:5">
      <c r="A66" s="13">
        <v>64</v>
      </c>
      <c r="B66" s="9">
        <v>18</v>
      </c>
      <c r="D66" s="9" t="s">
        <v>431</v>
      </c>
      <c r="E66" s="9" t="s">
        <v>429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2" max="2" width="9" style="2"/>
    <col min="4" max="4" width="19.625" customWidth="1"/>
  </cols>
  <sheetData>
    <row r="1" spans="1:4">
      <c r="A1" s="3" t="s">
        <v>0</v>
      </c>
      <c r="B1" s="3" t="s">
        <v>432</v>
      </c>
      <c r="C1" s="4" t="s">
        <v>433</v>
      </c>
      <c r="D1" s="3" t="s">
        <v>434</v>
      </c>
    </row>
    <row r="2" ht="40.5" spans="1:4">
      <c r="A2" s="5" t="s">
        <v>435</v>
      </c>
      <c r="B2" s="5" t="s">
        <v>436</v>
      </c>
      <c r="C2" s="6" t="s">
        <v>437</v>
      </c>
      <c r="D2" s="6" t="s">
        <v>438</v>
      </c>
    </row>
    <row r="3" spans="1:5">
      <c r="A3" s="7">
        <v>1</v>
      </c>
      <c r="B3" s="7">
        <v>21</v>
      </c>
      <c r="C3" s="8">
        <f>VLOOKUP(A3,数值规划!L:N,2)</f>
        <v>5</v>
      </c>
      <c r="D3" s="3" t="str">
        <f>"系统类型-道具,1,"&amp;E3</f>
        <v>系统类型-道具,1,10</v>
      </c>
      <c r="E3">
        <f>VLOOKUP(A3,数值规划!L:N,3)</f>
        <v>10</v>
      </c>
    </row>
    <row r="4" spans="1:5">
      <c r="A4" s="7">
        <v>2</v>
      </c>
      <c r="B4" s="7">
        <v>21</v>
      </c>
      <c r="C4" s="8">
        <f>VLOOKUP(A4,数值规划!L:N,2)</f>
        <v>10</v>
      </c>
      <c r="D4" s="3" t="str">
        <f t="shared" ref="D4:D19" si="0">"系统类型-道具,1,"&amp;E4</f>
        <v>系统类型-道具,1,13</v>
      </c>
      <c r="E4">
        <f>VLOOKUP(A4,数值规划!L:N,3)</f>
        <v>13</v>
      </c>
    </row>
    <row r="5" spans="1:5">
      <c r="A5" s="7">
        <v>3</v>
      </c>
      <c r="B5" s="7">
        <v>21</v>
      </c>
      <c r="C5" s="8">
        <f>VLOOKUP(A5,数值规划!L:N,2)</f>
        <v>15</v>
      </c>
      <c r="D5" s="3" t="str">
        <f t="shared" si="0"/>
        <v>系统类型-道具,1,16</v>
      </c>
      <c r="E5">
        <f>VLOOKUP(A5,数值规划!L:N,3)</f>
        <v>16</v>
      </c>
    </row>
    <row r="6" spans="1:5">
      <c r="A6" s="7">
        <v>4</v>
      </c>
      <c r="B6" s="7">
        <v>21</v>
      </c>
      <c r="C6" s="8">
        <f>VLOOKUP(A6,数值规划!L:N,2)</f>
        <v>20</v>
      </c>
      <c r="D6" s="3" t="str">
        <f t="shared" si="0"/>
        <v>系统类型-道具,1,20</v>
      </c>
      <c r="E6">
        <f>VLOOKUP(A6,数值规划!L:N,3)</f>
        <v>20</v>
      </c>
    </row>
    <row r="7" spans="1:5">
      <c r="A7" s="7">
        <v>5</v>
      </c>
      <c r="B7" s="7">
        <v>21</v>
      </c>
      <c r="C7" s="8">
        <f>VLOOKUP(A7,数值规划!L:N,2)</f>
        <v>25</v>
      </c>
      <c r="D7" s="3" t="str">
        <f t="shared" si="0"/>
        <v>系统类型-道具,1,25</v>
      </c>
      <c r="E7">
        <f>VLOOKUP(A7,数值规划!L:N,3)</f>
        <v>25</v>
      </c>
    </row>
    <row r="8" spans="1:5">
      <c r="A8" s="7">
        <v>6</v>
      </c>
      <c r="B8" s="7">
        <v>21</v>
      </c>
      <c r="C8" s="8">
        <f>VLOOKUP(A8,数值规划!L:N,2)</f>
        <v>30</v>
      </c>
      <c r="D8" s="3" t="str">
        <f t="shared" si="0"/>
        <v>系统类型-道具,1,33</v>
      </c>
      <c r="E8">
        <f>VLOOKUP(A8,数值规划!L:N,3)</f>
        <v>33</v>
      </c>
    </row>
    <row r="9" spans="1:5">
      <c r="A9" s="7">
        <v>7</v>
      </c>
      <c r="B9" s="7">
        <v>21</v>
      </c>
      <c r="C9" s="8">
        <f>VLOOKUP(A9,数值规划!L:N,2)</f>
        <v>35</v>
      </c>
      <c r="D9" s="3" t="str">
        <f t="shared" si="0"/>
        <v>系统类型-道具,1,45</v>
      </c>
      <c r="E9">
        <f>VLOOKUP(A9,数值规划!L:N,3)</f>
        <v>45</v>
      </c>
    </row>
    <row r="10" spans="1:5">
      <c r="A10" s="7">
        <v>8</v>
      </c>
      <c r="B10" s="7">
        <v>21</v>
      </c>
      <c r="C10" s="8">
        <f>VLOOKUP(A10,数值规划!L:N,2)</f>
        <v>40</v>
      </c>
      <c r="D10" s="3" t="str">
        <f t="shared" si="0"/>
        <v>系统类型-道具,1,62</v>
      </c>
      <c r="E10">
        <f>VLOOKUP(A10,数值规划!L:N,3)</f>
        <v>62</v>
      </c>
    </row>
    <row r="11" spans="1:5">
      <c r="A11" s="7">
        <v>9</v>
      </c>
      <c r="B11" s="7">
        <v>21</v>
      </c>
      <c r="C11" s="8">
        <f>VLOOKUP(A11,数值规划!L:N,2)</f>
        <v>45</v>
      </c>
      <c r="D11" s="3" t="str">
        <f t="shared" si="0"/>
        <v>系统类型-道具,1,85</v>
      </c>
      <c r="E11">
        <f>VLOOKUP(A11,数值规划!L:N,3)</f>
        <v>85</v>
      </c>
    </row>
    <row r="12" spans="1:5">
      <c r="A12" s="7">
        <v>10</v>
      </c>
      <c r="B12" s="7">
        <v>21</v>
      </c>
      <c r="C12" s="8">
        <f>VLOOKUP(A12,数值规划!L:N,2)</f>
        <v>50</v>
      </c>
      <c r="D12" s="3" t="str">
        <f t="shared" si="0"/>
        <v>系统类型-道具,1,115</v>
      </c>
      <c r="E12">
        <f>VLOOKUP(A12,数值规划!L:N,3)</f>
        <v>115</v>
      </c>
    </row>
    <row r="13" spans="1:5">
      <c r="A13" s="7">
        <v>11</v>
      </c>
      <c r="B13" s="7">
        <v>21</v>
      </c>
      <c r="C13" s="8">
        <f>VLOOKUP(A13,数值规划!L:N,2)</f>
        <v>55</v>
      </c>
      <c r="D13" s="3" t="str">
        <f t="shared" si="0"/>
        <v>系统类型-道具,1,153</v>
      </c>
      <c r="E13">
        <f>VLOOKUP(A13,数值规划!L:N,3)</f>
        <v>153</v>
      </c>
    </row>
    <row r="14" spans="1:5">
      <c r="A14" s="7">
        <v>12</v>
      </c>
      <c r="B14" s="7">
        <v>21</v>
      </c>
      <c r="C14" s="8">
        <f>VLOOKUP(A14,数值规划!L:N,2)</f>
        <v>60</v>
      </c>
      <c r="D14" s="3" t="str">
        <f t="shared" si="0"/>
        <v>系统类型-道具,1,200</v>
      </c>
      <c r="E14">
        <f>VLOOKUP(A14,数值规划!L:N,3)</f>
        <v>200</v>
      </c>
    </row>
    <row r="15" spans="1:5">
      <c r="A15" s="7">
        <v>13</v>
      </c>
      <c r="B15" s="2">
        <v>12</v>
      </c>
      <c r="C15">
        <v>5000</v>
      </c>
      <c r="D15" s="3" t="str">
        <f t="shared" si="0"/>
        <v>系统类型-道具,1,6</v>
      </c>
      <c r="E15">
        <f>[1]产销循环图!$Y$12</f>
        <v>6</v>
      </c>
    </row>
    <row r="16" spans="1:5">
      <c r="A16" s="7">
        <v>14</v>
      </c>
      <c r="B16" s="2">
        <v>13</v>
      </c>
      <c r="C16">
        <v>200</v>
      </c>
      <c r="D16" s="3" t="str">
        <f t="shared" si="0"/>
        <v>系统类型-道具,1,200</v>
      </c>
      <c r="E16">
        <f>ROUND([1]产销循环图!$Y$11,0)</f>
        <v>200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7" sqref="A17"/>
    </sheetView>
  </sheetViews>
  <sheetFormatPr defaultColWidth="9" defaultRowHeight="13.5" outlineLevelRow="7" outlineLevelCol="3"/>
  <cols>
    <col min="1" max="1" width="63.75" customWidth="1"/>
    <col min="2" max="2" width="48.5" customWidth="1"/>
    <col min="3" max="3" width="19.5" customWidth="1"/>
  </cols>
  <sheetData>
    <row r="1" spans="1:4">
      <c r="A1" t="s">
        <v>439</v>
      </c>
      <c r="B1" t="s">
        <v>440</v>
      </c>
      <c r="C1" t="s">
        <v>441</v>
      </c>
      <c r="D1" t="s">
        <v>442</v>
      </c>
    </row>
    <row r="2" spans="1:2">
      <c r="A2" s="1" t="s">
        <v>443</v>
      </c>
      <c r="B2" s="1" t="s">
        <v>444</v>
      </c>
    </row>
    <row r="3" spans="1:2">
      <c r="A3" s="1" t="s">
        <v>445</v>
      </c>
      <c r="B3" s="1" t="s">
        <v>446</v>
      </c>
    </row>
    <row r="4" spans="1:2">
      <c r="A4" s="1"/>
      <c r="B4" s="1"/>
    </row>
    <row r="5" spans="1:1">
      <c r="A5" s="1" t="s">
        <v>447</v>
      </c>
    </row>
    <row r="6" spans="1:1">
      <c r="A6" s="1"/>
    </row>
    <row r="7" spans="1:1">
      <c r="A7" s="1" t="s">
        <v>448</v>
      </c>
    </row>
    <row r="8" spans="1:1">
      <c r="A8" s="1" t="s">
        <v>449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workbookViewId="0">
      <selection activeCell="O16" sqref="O16"/>
    </sheetView>
  </sheetViews>
  <sheetFormatPr defaultColWidth="9" defaultRowHeight="13.5"/>
  <cols>
    <col min="6" max="6" width="27.5" customWidth="1"/>
    <col min="9" max="9" width="12.625"/>
    <col min="11" max="11" width="12.625"/>
  </cols>
  <sheetData>
    <row r="1" spans="1:14">
      <c r="A1" t="s">
        <v>450</v>
      </c>
      <c r="B1" t="s">
        <v>451</v>
      </c>
      <c r="C1" t="s">
        <v>452</v>
      </c>
      <c r="F1" t="s">
        <v>453</v>
      </c>
      <c r="G1">
        <f>[1]经济模型!$C$229/2</f>
        <v>300</v>
      </c>
      <c r="I1" t="s">
        <v>454</v>
      </c>
      <c r="J1" t="s">
        <v>455</v>
      </c>
      <c r="L1" t="s">
        <v>456</v>
      </c>
      <c r="M1" t="s">
        <v>457</v>
      </c>
      <c r="N1" t="s">
        <v>458</v>
      </c>
    </row>
    <row r="2" spans="1:14">
      <c r="A2" t="s">
        <v>459</v>
      </c>
      <c r="B2" t="s">
        <v>460</v>
      </c>
      <c r="C2" t="s">
        <v>461</v>
      </c>
      <c r="F2" t="s">
        <v>462</v>
      </c>
      <c r="G2">
        <f>G1</f>
        <v>300</v>
      </c>
      <c r="I2">
        <v>1</v>
      </c>
      <c r="J2">
        <v>10</v>
      </c>
      <c r="K2">
        <f>SUM(J2:J21)/I21</f>
        <v>14.75</v>
      </c>
      <c r="L2">
        <v>1</v>
      </c>
      <c r="M2">
        <f>G8</f>
        <v>5</v>
      </c>
      <c r="N2" cm="1">
        <f t="array" ref="N2">INDEX(J:J,MATCH(M2,I:I,0))</f>
        <v>10</v>
      </c>
    </row>
    <row r="3" spans="1:14">
      <c r="A3" t="s">
        <v>463</v>
      </c>
      <c r="B3" t="s">
        <v>464</v>
      </c>
      <c r="C3" t="s">
        <v>465</v>
      </c>
      <c r="F3" t="s">
        <v>466</v>
      </c>
      <c r="G3">
        <v>2</v>
      </c>
      <c r="I3">
        <v>2</v>
      </c>
      <c r="J3">
        <v>10</v>
      </c>
      <c r="K3">
        <f>SUM(J22:J61)/I41</f>
        <v>89.75</v>
      </c>
      <c r="L3">
        <v>2</v>
      </c>
      <c r="M3">
        <f t="shared" ref="M3:M14" si="0">M2+$G$8</f>
        <v>10</v>
      </c>
      <c r="N3" cm="1">
        <f t="array" ref="N3">INDEX(J:J,MATCH(M3,I:I,0))</f>
        <v>13</v>
      </c>
    </row>
    <row r="4" spans="1:14">
      <c r="A4" t="s">
        <v>467</v>
      </c>
      <c r="B4" t="s">
        <v>468</v>
      </c>
      <c r="C4" t="s">
        <v>469</v>
      </c>
      <c r="F4" t="s">
        <v>470</v>
      </c>
      <c r="G4">
        <v>6</v>
      </c>
      <c r="I4">
        <v>3</v>
      </c>
      <c r="J4">
        <v>10</v>
      </c>
      <c r="K4">
        <f>K3/K2</f>
        <v>6.08474576271186</v>
      </c>
      <c r="L4">
        <v>3</v>
      </c>
      <c r="M4">
        <f t="shared" si="0"/>
        <v>15</v>
      </c>
      <c r="N4" cm="1">
        <f t="array" ref="N4">INDEX(J:J,MATCH(M4,I:I,0))</f>
        <v>16</v>
      </c>
    </row>
    <row r="5" spans="1:14">
      <c r="A5" t="s">
        <v>471</v>
      </c>
      <c r="B5" t="s">
        <v>472</v>
      </c>
      <c r="C5" t="s">
        <v>473</v>
      </c>
      <c r="F5" t="s">
        <v>474</v>
      </c>
      <c r="G5">
        <f>[1]产销循环图!$Y$5</f>
        <v>15</v>
      </c>
      <c r="I5">
        <v>4</v>
      </c>
      <c r="J5">
        <v>10</v>
      </c>
      <c r="L5">
        <v>4</v>
      </c>
      <c r="M5">
        <f t="shared" si="0"/>
        <v>20</v>
      </c>
      <c r="N5" cm="1">
        <f t="array" ref="N5">INDEX(J:J,MATCH(M5,I:I,0))</f>
        <v>20</v>
      </c>
    </row>
    <row r="6" spans="1:14">
      <c r="A6" t="s">
        <v>475</v>
      </c>
      <c r="B6" t="s">
        <v>476</v>
      </c>
      <c r="C6" t="s">
        <v>477</v>
      </c>
      <c r="F6" t="s">
        <v>478</v>
      </c>
      <c r="G6">
        <f>G2/G5</f>
        <v>20</v>
      </c>
      <c r="I6">
        <v>5</v>
      </c>
      <c r="J6">
        <v>10</v>
      </c>
      <c r="L6">
        <v>5</v>
      </c>
      <c r="M6">
        <f t="shared" si="0"/>
        <v>25</v>
      </c>
      <c r="N6" cm="1">
        <f t="array" ref="N6">INDEX(J:J,MATCH(M6,I:I,0))</f>
        <v>25</v>
      </c>
    </row>
    <row r="7" spans="1:14">
      <c r="A7" t="s">
        <v>479</v>
      </c>
      <c r="B7" t="s">
        <v>480</v>
      </c>
      <c r="C7" t="s">
        <v>481</v>
      </c>
      <c r="F7" t="s">
        <v>482</v>
      </c>
      <c r="G7">
        <f>G6*G3</f>
        <v>40</v>
      </c>
      <c r="I7">
        <v>6</v>
      </c>
      <c r="J7">
        <v>13</v>
      </c>
      <c r="L7">
        <v>6</v>
      </c>
      <c r="M7">
        <f t="shared" si="0"/>
        <v>30</v>
      </c>
      <c r="N7" cm="1">
        <f t="array" ref="N7">INDEX(J:J,MATCH(M7,I:I,0))</f>
        <v>33</v>
      </c>
    </row>
    <row r="8" spans="6:14">
      <c r="F8" t="s">
        <v>483</v>
      </c>
      <c r="G8">
        <v>5</v>
      </c>
      <c r="I8">
        <v>7</v>
      </c>
      <c r="J8">
        <v>13</v>
      </c>
      <c r="L8">
        <v>7</v>
      </c>
      <c r="M8">
        <f t="shared" si="0"/>
        <v>35</v>
      </c>
      <c r="N8" cm="1">
        <f t="array" ref="N8">INDEX(J:J,MATCH(M8,I:I,0))</f>
        <v>45</v>
      </c>
    </row>
    <row r="9" spans="9:14">
      <c r="I9">
        <v>8</v>
      </c>
      <c r="J9">
        <v>13</v>
      </c>
      <c r="L9">
        <v>8</v>
      </c>
      <c r="M9">
        <f t="shared" si="0"/>
        <v>40</v>
      </c>
      <c r="N9" cm="1">
        <f t="array" ref="N9">INDEX(J:J,MATCH(M9,I:I,0))</f>
        <v>62</v>
      </c>
    </row>
    <row r="10" spans="9:14">
      <c r="I10">
        <v>9</v>
      </c>
      <c r="J10">
        <v>13</v>
      </c>
      <c r="L10">
        <v>9</v>
      </c>
      <c r="M10">
        <f t="shared" si="0"/>
        <v>45</v>
      </c>
      <c r="N10" cm="1">
        <f t="array" ref="N10">INDEX(J:J,MATCH(M10,I:I,0))</f>
        <v>85</v>
      </c>
    </row>
    <row r="11" spans="9:14">
      <c r="I11">
        <v>10</v>
      </c>
      <c r="J11">
        <v>13</v>
      </c>
      <c r="L11">
        <v>10</v>
      </c>
      <c r="M11">
        <f t="shared" si="0"/>
        <v>50</v>
      </c>
      <c r="N11" cm="1">
        <f t="array" ref="N11">INDEX(J:J,MATCH(M11,I:I,0))</f>
        <v>115</v>
      </c>
    </row>
    <row r="12" spans="9:14">
      <c r="I12">
        <v>11</v>
      </c>
      <c r="J12">
        <v>16</v>
      </c>
      <c r="L12">
        <v>11</v>
      </c>
      <c r="M12">
        <f t="shared" si="0"/>
        <v>55</v>
      </c>
      <c r="N12" cm="1">
        <f t="array" ref="N12">INDEX(J:J,MATCH(M12,I:I,0))</f>
        <v>153</v>
      </c>
    </row>
    <row r="13" spans="9:14">
      <c r="I13">
        <v>12</v>
      </c>
      <c r="J13">
        <v>16</v>
      </c>
      <c r="L13">
        <v>12</v>
      </c>
      <c r="M13">
        <f t="shared" si="0"/>
        <v>60</v>
      </c>
      <c r="N13" cm="1">
        <f t="array" ref="N13">INDEX(J:J,MATCH(M13,I:I,0))</f>
        <v>200</v>
      </c>
    </row>
    <row r="14" spans="9:10">
      <c r="I14">
        <v>13</v>
      </c>
      <c r="J14">
        <v>16</v>
      </c>
    </row>
    <row r="15" spans="9:10">
      <c r="I15">
        <v>14</v>
      </c>
      <c r="J15">
        <v>16</v>
      </c>
    </row>
    <row r="16" spans="9:10">
      <c r="I16">
        <v>15</v>
      </c>
      <c r="J16">
        <v>16</v>
      </c>
    </row>
    <row r="17" spans="9:10">
      <c r="I17">
        <v>16</v>
      </c>
      <c r="J17">
        <v>20</v>
      </c>
    </row>
    <row r="18" spans="9:10">
      <c r="I18">
        <v>17</v>
      </c>
      <c r="J18">
        <v>20</v>
      </c>
    </row>
    <row r="19" spans="9:10">
      <c r="I19">
        <v>18</v>
      </c>
      <c r="J19">
        <v>20</v>
      </c>
    </row>
    <row r="20" spans="9:10">
      <c r="I20">
        <v>19</v>
      </c>
      <c r="J20">
        <v>20</v>
      </c>
    </row>
    <row r="21" spans="9:10">
      <c r="I21">
        <v>20</v>
      </c>
      <c r="J21">
        <v>20</v>
      </c>
    </row>
    <row r="22" spans="9:11">
      <c r="I22">
        <v>21</v>
      </c>
      <c r="J22">
        <f>K22+J21</f>
        <v>25</v>
      </c>
      <c r="K22">
        <v>5</v>
      </c>
    </row>
    <row r="23" spans="9:10">
      <c r="I23">
        <v>22</v>
      </c>
      <c r="J23">
        <f>J21+K22</f>
        <v>25</v>
      </c>
    </row>
    <row r="24" spans="9:10">
      <c r="I24">
        <v>23</v>
      </c>
      <c r="J24">
        <f>J21+K22</f>
        <v>25</v>
      </c>
    </row>
    <row r="25" spans="9:10">
      <c r="I25">
        <v>24</v>
      </c>
      <c r="J25">
        <f>J21+K22</f>
        <v>25</v>
      </c>
    </row>
    <row r="26" spans="9:10">
      <c r="I26">
        <v>25</v>
      </c>
      <c r="J26">
        <f>J21+K22</f>
        <v>25</v>
      </c>
    </row>
    <row r="27" spans="9:11">
      <c r="I27">
        <v>26</v>
      </c>
      <c r="J27">
        <f>K27+J26</f>
        <v>33</v>
      </c>
      <c r="K27">
        <v>8</v>
      </c>
    </row>
    <row r="28" spans="9:10">
      <c r="I28">
        <v>27</v>
      </c>
      <c r="J28">
        <f>J26+K27</f>
        <v>33</v>
      </c>
    </row>
    <row r="29" spans="9:10">
      <c r="I29">
        <v>28</v>
      </c>
      <c r="J29">
        <f>J26+K27</f>
        <v>33</v>
      </c>
    </row>
    <row r="30" spans="9:10">
      <c r="I30">
        <v>29</v>
      </c>
      <c r="J30">
        <f>J26+K27</f>
        <v>33</v>
      </c>
    </row>
    <row r="31" spans="9:10">
      <c r="I31">
        <v>30</v>
      </c>
      <c r="J31">
        <f>J26+K27</f>
        <v>33</v>
      </c>
    </row>
    <row r="32" spans="9:11">
      <c r="I32">
        <v>31</v>
      </c>
      <c r="J32">
        <f>K32+J31</f>
        <v>45</v>
      </c>
      <c r="K32">
        <v>12</v>
      </c>
    </row>
    <row r="33" spans="9:10">
      <c r="I33">
        <v>32</v>
      </c>
      <c r="J33">
        <f>J31+K32</f>
        <v>45</v>
      </c>
    </row>
    <row r="34" spans="9:10">
      <c r="I34">
        <v>33</v>
      </c>
      <c r="J34">
        <f>J31+K32</f>
        <v>45</v>
      </c>
    </row>
    <row r="35" spans="9:10">
      <c r="I35">
        <v>34</v>
      </c>
      <c r="J35">
        <f>J31+K32</f>
        <v>45</v>
      </c>
    </row>
    <row r="36" spans="9:10">
      <c r="I36">
        <v>35</v>
      </c>
      <c r="J36">
        <f>J31+K32</f>
        <v>45</v>
      </c>
    </row>
    <row r="37" spans="9:11">
      <c r="I37">
        <v>36</v>
      </c>
      <c r="J37">
        <f>K37+J36</f>
        <v>62</v>
      </c>
      <c r="K37">
        <v>17</v>
      </c>
    </row>
    <row r="38" spans="9:10">
      <c r="I38">
        <v>37</v>
      </c>
      <c r="J38">
        <f>J36+K37</f>
        <v>62</v>
      </c>
    </row>
    <row r="39" spans="9:10">
      <c r="I39">
        <v>38</v>
      </c>
      <c r="J39">
        <f>J36+K37</f>
        <v>62</v>
      </c>
    </row>
    <row r="40" spans="9:10">
      <c r="I40">
        <v>39</v>
      </c>
      <c r="J40">
        <f>J36+K37</f>
        <v>62</v>
      </c>
    </row>
    <row r="41" spans="9:10">
      <c r="I41">
        <v>40</v>
      </c>
      <c r="J41">
        <f>J36+K37</f>
        <v>62</v>
      </c>
    </row>
    <row r="42" spans="9:11">
      <c r="I42">
        <v>41</v>
      </c>
      <c r="J42">
        <f>K42+J41</f>
        <v>85</v>
      </c>
      <c r="K42">
        <v>23</v>
      </c>
    </row>
    <row r="43" spans="9:10">
      <c r="I43">
        <v>42</v>
      </c>
      <c r="J43">
        <f>J41+K42</f>
        <v>85</v>
      </c>
    </row>
    <row r="44" spans="9:10">
      <c r="I44">
        <v>43</v>
      </c>
      <c r="J44">
        <f>J41+K42</f>
        <v>85</v>
      </c>
    </row>
    <row r="45" spans="9:10">
      <c r="I45">
        <v>44</v>
      </c>
      <c r="J45">
        <f>J41+K42</f>
        <v>85</v>
      </c>
    </row>
    <row r="46" spans="9:10">
      <c r="I46">
        <v>45</v>
      </c>
      <c r="J46">
        <f>J41+K42</f>
        <v>85</v>
      </c>
    </row>
    <row r="47" spans="9:11">
      <c r="I47">
        <v>46</v>
      </c>
      <c r="J47">
        <f>K47+J46</f>
        <v>115</v>
      </c>
      <c r="K47">
        <v>30</v>
      </c>
    </row>
    <row r="48" spans="9:10">
      <c r="I48">
        <v>47</v>
      </c>
      <c r="J48">
        <f>J46+K47</f>
        <v>115</v>
      </c>
    </row>
    <row r="49" spans="9:10">
      <c r="I49">
        <v>48</v>
      </c>
      <c r="J49">
        <f>J46+K47</f>
        <v>115</v>
      </c>
    </row>
    <row r="50" spans="9:10">
      <c r="I50">
        <v>49</v>
      </c>
      <c r="J50">
        <f>J46+K47</f>
        <v>115</v>
      </c>
    </row>
    <row r="51" spans="9:10">
      <c r="I51">
        <v>50</v>
      </c>
      <c r="J51">
        <f>J46+K47</f>
        <v>115</v>
      </c>
    </row>
    <row r="52" spans="9:11">
      <c r="I52">
        <v>51</v>
      </c>
      <c r="J52">
        <f>K52+J51</f>
        <v>153</v>
      </c>
      <c r="K52">
        <v>38</v>
      </c>
    </row>
    <row r="53" spans="9:10">
      <c r="I53">
        <v>52</v>
      </c>
      <c r="J53">
        <f>J51+K52</f>
        <v>153</v>
      </c>
    </row>
    <row r="54" spans="9:10">
      <c r="I54">
        <v>53</v>
      </c>
      <c r="J54">
        <f>J51+K52</f>
        <v>153</v>
      </c>
    </row>
    <row r="55" spans="9:10">
      <c r="I55">
        <v>54</v>
      </c>
      <c r="J55">
        <f>J51+K52</f>
        <v>153</v>
      </c>
    </row>
    <row r="56" spans="9:10">
      <c r="I56">
        <v>55</v>
      </c>
      <c r="J56">
        <f>J51+K52</f>
        <v>153</v>
      </c>
    </row>
    <row r="57" spans="9:11">
      <c r="I57">
        <v>56</v>
      </c>
      <c r="J57">
        <f>K57+J56</f>
        <v>200</v>
      </c>
      <c r="K57">
        <v>47</v>
      </c>
    </row>
    <row r="58" spans="9:10">
      <c r="I58">
        <v>57</v>
      </c>
      <c r="J58">
        <f>J56+K57</f>
        <v>200</v>
      </c>
    </row>
    <row r="59" spans="9:10">
      <c r="I59">
        <v>58</v>
      </c>
      <c r="J59">
        <f>J56+K57</f>
        <v>200</v>
      </c>
    </row>
    <row r="60" spans="9:10">
      <c r="I60">
        <v>59</v>
      </c>
      <c r="J60">
        <f>J56+K57</f>
        <v>200</v>
      </c>
    </row>
    <row r="61" spans="9:10">
      <c r="I61">
        <v>60</v>
      </c>
      <c r="J61">
        <f>J56+K57</f>
        <v>200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@道具配置</vt:lpstr>
      <vt:lpstr>@道具类型配置</vt:lpstr>
      <vt:lpstr>@道具自选表</vt:lpstr>
      <vt:lpstr>@道具购买</vt:lpstr>
      <vt:lpstr>代对表</vt:lpstr>
      <vt:lpstr>数值规划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肖霄</cp:lastModifiedBy>
  <dcterms:created xsi:type="dcterms:W3CDTF">2020-09-10T09:45:00Z</dcterms:created>
  <dcterms:modified xsi:type="dcterms:W3CDTF">2024-09-02T10:33:35Z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