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metadata.xml" ContentType="application/vnd.openxmlformats-officedocument.spreadsheetml.sheetMetadata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tabRatio="542" activeTab="1"/>
  </bookViews>
  <sheets>
    <sheet name="@掉落组表" sheetId="3" r:id="rId1"/>
    <sheet name="@掉落表" sheetId="4" r:id="rId2"/>
    <sheet name="@装备掉落表" sheetId="1" r:id="rId3"/>
    <sheet name="代对表" sheetId="2" r:id="rId4"/>
  </sheets>
  <externalReferences>
    <externalReference r:id="rId5"/>
    <externalReference r:id="rId6"/>
    <externalReference r:id="rId7"/>
  </externalReferences>
  <definedNames>
    <definedName name="_xlnm._FilterDatabase" localSheetId="1" hidden="1">'@掉落表'!$A$1:$O$1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Windows User</author>
    <author>Soyamilk</author>
    <author>chenliang</author>
    <author>作者</author>
  </authors>
  <commentList>
    <comment ref="C2" authorId="0">
      <text>
        <r>
          <rPr>
            <sz val="9"/>
            <rFont val="宋体"/>
            <charset val="134"/>
          </rPr>
          <t>EmItemKindType_KT_None      EmItemKindType = 0 // 无
EmItemKindType_KT_Item      EmItemKindType = 1 // 道具 道具ID 数量
EmItemKindType_KT_Equipment EmItemKindType = 2 // 装备 装备ID 数量 品质 星级
EmItemKindType_KT_Hero      EmItemKindType = 3 // 英雄 英雄ID 数量 星级
EmItemKindType_KT_LootGroup EmItemKindType = 4 // 掉落组 掉落组ID 数量
LootEquipment = 5, 		//系统类型-装备掉落组
Head = 6, 		               //系统类型-头像
HeadIcon = 7, 		               //系统类型-头像框
Adverting = 8, 		               //系统类型-广告
Crystal = 9, 		               //系统类型-晶核</t>
        </r>
      </text>
    </comment>
    <comment ref="D2" authorId="1">
      <text>
        <r>
          <rPr>
            <b/>
            <sz val="9"/>
            <rFont val="宋体"/>
            <charset val="134"/>
          </rPr>
          <t>Soyamilk:</t>
        </r>
        <r>
          <rPr>
            <sz val="9"/>
            <rFont val="宋体"/>
            <charset val="134"/>
          </rPr>
          <t xml:space="preserve">
物品：item_id
装备掉落组：装备掉落表id
一般掉落组：一般掉落表id</t>
        </r>
      </text>
    </comment>
    <comment ref="E2" authorId="2">
      <text>
        <r>
          <rPr>
            <b/>
            <sz val="9"/>
            <rFont val="宋体"/>
            <charset val="134"/>
          </rPr>
          <t>chenliang:</t>
        </r>
        <r>
          <rPr>
            <sz val="9"/>
            <rFont val="宋体"/>
            <charset val="134"/>
          </rPr>
          <t xml:space="preserve">
英雄：星级
</t>
        </r>
      </text>
    </comment>
    <comment ref="G2" authorId="3">
      <text>
        <r>
          <rPr>
            <b/>
            <sz val="9"/>
            <color rgb="FF000000"/>
            <rFont val="宋体"/>
            <charset val="134"/>
          </rPr>
          <t>soyamilk:</t>
        </r>
        <r>
          <rPr>
            <sz val="9"/>
            <color rgb="FF000000"/>
            <rFont val="宋体"/>
            <charset val="134"/>
          </rPr>
          <t xml:space="preserve">
逐项随机：万分比
整体随机：权重
如果确定某个掉落项的随机方式，可以只填写对应的概率，如果不确定，可以两个都填，后台会判断</t>
        </r>
      </text>
    </comment>
  </commentList>
</comments>
</file>

<file path=xl/comments2.xml><?xml version="1.0" encoding="utf-8"?>
<comments xmlns="http://schemas.openxmlformats.org/spreadsheetml/2006/main">
  <authors>
    <author>Soyamilk</author>
    <author>chenliang</author>
  </authors>
  <commentList>
    <comment ref="C2" authorId="0">
      <text>
        <r>
          <rPr>
            <b/>
            <sz val="9"/>
            <rFont val="宋体"/>
            <charset val="134"/>
          </rPr>
          <t>Soyamilk:</t>
        </r>
        <r>
          <rPr>
            <sz val="9"/>
            <rFont val="宋体"/>
            <charset val="134"/>
          </rPr>
          <t xml:space="preserve">
对应：白、绿、蓝、紫、金、红、白金</t>
        </r>
      </text>
    </comment>
    <comment ref="E2" authorId="1">
      <text>
        <r>
          <rPr>
            <b/>
            <sz val="9"/>
            <rFont val="宋体"/>
            <charset val="134"/>
          </rPr>
          <t>chenliang:</t>
        </r>
        <r>
          <rPr>
            <sz val="9"/>
            <rFont val="宋体"/>
            <charset val="134"/>
          </rPr>
          <t xml:space="preserve">
填一个，表示都是这个权重，否则分开填权重</t>
        </r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<sst xmlns="http://schemas.openxmlformats.org/spreadsheetml/2006/main" count="1820" uniqueCount="666">
  <si>
    <t>i_id</t>
  </si>
  <si>
    <t>s_name</t>
  </si>
  <si>
    <t>$i_randType</t>
  </si>
  <si>
    <t>il_lootPool</t>
  </si>
  <si>
    <t>掉落ID</t>
  </si>
  <si>
    <t>备注</t>
  </si>
  <si>
    <t>随机类型</t>
  </si>
  <si>
    <t>掉落池</t>
  </si>
  <si>
    <t>灵魂宝箱</t>
  </si>
  <si>
    <t>掉落组-依次随机</t>
  </si>
  <si>
    <t>1|2|3|4</t>
  </si>
  <si>
    <t>灵魂宝箱装备</t>
  </si>
  <si>
    <t>掉落组-组随机</t>
  </si>
  <si>
    <t>8|9|10|11|12|13</t>
  </si>
  <si>
    <t>英雄大礼包</t>
  </si>
  <si>
    <t>101|102|103|104|105</t>
  </si>
  <si>
    <t>金币大礼包</t>
  </si>
  <si>
    <t>5|6|7</t>
  </si>
  <si>
    <t>普通宝箱一份奖励（8.15）</t>
  </si>
  <si>
    <t>20|21|22|23|24|25</t>
  </si>
  <si>
    <t>精良宝箱一份奖励（8.28）</t>
  </si>
  <si>
    <r>
      <rPr>
        <sz val="12"/>
        <color theme="1"/>
        <rFont val="等线"/>
        <charset val="134"/>
        <scheme val="minor"/>
      </rPr>
      <t>30|31|32|33|34</t>
    </r>
    <r>
      <rPr>
        <sz val="12"/>
        <color rgb="FFFF0000"/>
        <rFont val="等线"/>
        <charset val="134"/>
        <scheme val="minor"/>
      </rPr>
      <t>|35</t>
    </r>
  </si>
  <si>
    <t>稀有宝箱一份奖励（8.28）</t>
  </si>
  <si>
    <r>
      <rPr>
        <sz val="12"/>
        <color theme="1"/>
        <rFont val="等线"/>
        <charset val="134"/>
        <scheme val="minor"/>
      </rPr>
      <t>40|41|42|43</t>
    </r>
    <r>
      <rPr>
        <sz val="12"/>
        <color rgb="FFFF0000"/>
        <rFont val="等线"/>
        <charset val="134"/>
        <scheme val="minor"/>
      </rPr>
      <t>|46</t>
    </r>
  </si>
  <si>
    <t>史诗宝箱英雄奖励</t>
  </si>
  <si>
    <t>50|51|52</t>
  </si>
  <si>
    <t>传说宝箱英雄奖励</t>
  </si>
  <si>
    <t>53|54|55|56</t>
  </si>
  <si>
    <t>史诗宝箱突破石奖励</t>
  </si>
  <si>
    <t>60|61|62</t>
  </si>
  <si>
    <t>传说宝箱钻石奖励（8.28）</t>
  </si>
  <si>
    <r>
      <rPr>
        <sz val="12"/>
        <color theme="1"/>
        <rFont val="等线"/>
        <charset val="134"/>
        <scheme val="minor"/>
      </rPr>
      <t>65|66|67</t>
    </r>
    <r>
      <rPr>
        <sz val="12"/>
        <color rgb="FFFF0000"/>
        <rFont val="等线"/>
        <charset val="134"/>
        <scheme val="minor"/>
      </rPr>
      <t>|56</t>
    </r>
  </si>
  <si>
    <t>史诗宝箱一份奖励（8.28）</t>
  </si>
  <si>
    <t>随机一个白色品质英雄（8.15补给箱）</t>
  </si>
  <si>
    <t>1001|1002|1003|1004|1005|1006|1007|1008|1009|1010|1012|1013|1014|1015|1016|1017|1021|1022|1018|1024</t>
  </si>
  <si>
    <t>随机一个绿色品质英雄（8.15补给箱）</t>
  </si>
  <si>
    <t>1101|1102|1103|1104|1105|1106|1107|1108|1109|1110|1112|1113|1114|1115|1116|1117|1121|1122|1118|1124</t>
  </si>
  <si>
    <t>随机一个蓝色品质英雄（8.15补给箱）</t>
  </si>
  <si>
    <t>1201|1202|1203|1204|1205|1206|1207|1208|1209|1210|1212|1213|1214|1215|1216|1217|1221|1222|1218|1224</t>
  </si>
  <si>
    <t>随机一个紫色品质英雄（8.15补给箱）</t>
  </si>
  <si>
    <t>1301|1302|1303|1304|1305|1306|1307|1308|1309|1310|1312|1313|1314|1315|1316|1317|1321|1322|1318|1324</t>
  </si>
  <si>
    <t>精良宝箱常规奖励组（8.15）</t>
  </si>
  <si>
    <t>掉落组-掉落组</t>
  </si>
  <si>
    <t>6|6</t>
  </si>
  <si>
    <t>稀有宝箱常规奖励组（8.28）</t>
  </si>
  <si>
    <t>7|7|7</t>
  </si>
  <si>
    <t>史诗宝箱常规奖励组（8.28）</t>
  </si>
  <si>
    <t>12|12|12|12</t>
  </si>
  <si>
    <t>传说宝箱常规奖励组（8.28）</t>
  </si>
  <si>
    <t>11|11|11|11|11</t>
  </si>
  <si>
    <t>普通宝箱首次奖励（8.15）</t>
  </si>
  <si>
    <t>史诗宝箱首次奖励组（8.15）</t>
  </si>
  <si>
    <t>10|10|10|10</t>
  </si>
  <si>
    <t>稀有宝箱首次奖励组</t>
  </si>
  <si>
    <t>15|7|7</t>
  </si>
  <si>
    <t>普通宝箱前2-20个奖励</t>
  </si>
  <si>
    <t>70|71|72|73|74|75|76</t>
  </si>
  <si>
    <t>精良宝箱2-10个一份奖励</t>
  </si>
  <si>
    <t>90|91|92|93|94|95|96</t>
  </si>
  <si>
    <t>稀有宝箱必出英雄</t>
  </si>
  <si>
    <t>110|111|112</t>
  </si>
  <si>
    <t>精良宝箱奖励组（2-10）</t>
  </si>
  <si>
    <t>25|25</t>
  </si>
  <si>
    <t>稀有宝箱奖励组（前3个）</t>
  </si>
  <si>
    <t>26|7|7</t>
  </si>
  <si>
    <t>第2个普通宝箱奖励</t>
  </si>
  <si>
    <t>第3个普通宝箱奖励</t>
  </si>
  <si>
    <t>第4个普通宝箱奖励</t>
  </si>
  <si>
    <t>第5个普通宝箱奖励</t>
  </si>
  <si>
    <t>第2个精良宝箱奖励组</t>
  </si>
  <si>
    <t>121|122</t>
  </si>
  <si>
    <t>第3个精良宝箱奖励组</t>
  </si>
  <si>
    <t>123|122</t>
  </si>
  <si>
    <t>小怪掉落金币</t>
  </si>
  <si>
    <t>15|16</t>
  </si>
  <si>
    <t>BOSS掉落金币</t>
  </si>
  <si>
    <t>第5关掉落随机装备组</t>
  </si>
  <si>
    <t>10501|10502|10503</t>
  </si>
  <si>
    <t>第6关掉落随机装备组</t>
  </si>
  <si>
    <t>10601|10602|10603|10604</t>
  </si>
  <si>
    <t>第7关掉落随机装备组</t>
  </si>
  <si>
    <t>10701|10702|10703|10704|10705</t>
  </si>
  <si>
    <t>第8关掉落随机装备组</t>
  </si>
  <si>
    <t>10801|10802|10803|10804|10805|10806</t>
  </si>
  <si>
    <t>第9关掉落随机装备组</t>
  </si>
  <si>
    <t>10901|10902|10903|10904|10905|10906</t>
  </si>
  <si>
    <t>第10关掉落随机装备组</t>
  </si>
  <si>
    <t>11001|11002|11003|11004|11005|11006</t>
  </si>
  <si>
    <t>随机一个晶核突破道具</t>
  </si>
  <si>
    <t>随机一个蓝色晶核（8.15）</t>
  </si>
  <si>
    <t>3001|3002|3003|3004|3005|3006|3007|3008|3009|3010</t>
  </si>
  <si>
    <t>随机一个紫色晶核（8.15）</t>
  </si>
  <si>
    <t>3101|3102|3103|3104|3105|3106|3107|3108|3109|3110</t>
  </si>
  <si>
    <t>随机一个橙色晶核（8.15）</t>
  </si>
  <si>
    <t>3201|3202|3203|3204|3205|3206|3207|3208|3209|3210</t>
  </si>
  <si>
    <t>随机一个红色晶核（8.15）</t>
  </si>
  <si>
    <t>3304|3305|3306|3307|3308|3309|3311|3312|3314|3315</t>
  </si>
  <si>
    <t>随机一个绿色及以上英雄（补给箱前期）</t>
  </si>
  <si>
    <t>106|107|108</t>
  </si>
  <si>
    <t>随机一个红S晶核（8.15）</t>
  </si>
  <si>
    <t>3301|3302|3303|3310|3313</t>
  </si>
  <si>
    <t>随机一个白色品质英雄（8.15抽奖系统）</t>
  </si>
  <si>
    <t>1001|1002|1003|1004|1005|1006|1007|1008|1009|1010|1012|1013|1014|1015|1016|1017|1018|1019|1020|1021|1022|1023|1024|1025|1026</t>
  </si>
  <si>
    <t>随机一个绿色品质英雄（8.15抽奖系统）</t>
  </si>
  <si>
    <t>1101|1102|1103|1104|1105|1106|1107|1108|1109|1110|1112|1113|1114|1115|1116|1117|1118|1119|1120|1121|1122|1123|1124|1125|1126</t>
  </si>
  <si>
    <t>随机一个蓝色品质英雄（8.15抽奖系统）</t>
  </si>
  <si>
    <t>1201|1202|1203|1204|1205|1206|1207|1208|1209|1210|1212|1213|1214|1215|1216|1217|1218|1219|1220|1221|1222|1223|1224|1225|1226</t>
  </si>
  <si>
    <t>随机一个紫色品质英雄（8.15抽奖系统）</t>
  </si>
  <si>
    <t>1301|1302|1303|1304|1305|1306|1307|1308|1309|1310|1312|1313|1314|1315|1316|1317|1318|1319|1320|1321|1322|1323|1324|1325|1326</t>
  </si>
  <si>
    <t>首次晶核抽奖奖池（8.15）</t>
  </si>
  <si>
    <t>2901|2902|2903|2904|2905|2906|2907|2908|2909</t>
  </si>
  <si>
    <t>高级抽奖给绿色暴风女</t>
  </si>
  <si>
    <t>高级抽奖给蓝色南丁格尔</t>
  </si>
  <si>
    <t>史诗宝箱首次奖励（8.15）</t>
  </si>
  <si>
    <t>131|132|133|134</t>
  </si>
  <si>
    <t>史诗宝箱第二次奖励（8.15）</t>
  </si>
  <si>
    <t>136|137|138|139</t>
  </si>
  <si>
    <t>史诗宝箱第三次奖励（8.15）</t>
  </si>
  <si>
    <t>141|142|143|144</t>
  </si>
  <si>
    <t>史诗宝箱第四次奖励（8.15）</t>
  </si>
  <si>
    <t>146|147|148|149</t>
  </si>
  <si>
    <t>史诗宝箱第五次奖励（8.15）</t>
  </si>
  <si>
    <t>151|152|153|154</t>
  </si>
  <si>
    <t>史诗宝箱第六次奖励（8.15）</t>
  </si>
  <si>
    <t>156|157|158|159</t>
  </si>
  <si>
    <t>史诗宝箱第七次奖励（8.15）</t>
  </si>
  <si>
    <t>161|162|163|164</t>
  </si>
  <si>
    <t>史诗宝箱第八次奖励（8.15）</t>
  </si>
  <si>
    <t>166|167|168|169</t>
  </si>
  <si>
    <t>史诗宝箱随机一个英雄奖励组（8.15）</t>
  </si>
  <si>
    <t>63|64</t>
  </si>
  <si>
    <t>高级抽奖给绿色绿箭侠</t>
  </si>
  <si>
    <t>使徒抽奖（整个使徒）</t>
  </si>
  <si>
    <t>使徒抽奖（使徒碎片）</t>
  </si>
  <si>
    <t>使徒抽奖（使徒芯片）</t>
  </si>
  <si>
    <t>使徒抽奖前2次</t>
  </si>
  <si>
    <t>使徒抽奖第3次</t>
  </si>
  <si>
    <t>随机使徒</t>
  </si>
  <si>
    <t>挂机地图1离线掉落</t>
  </si>
  <si>
    <t>110001|110002|110003|110004|110005|110006</t>
  </si>
  <si>
    <t>挂机地图2离线掉落</t>
  </si>
  <si>
    <t>110101|110102|110103|110104|110105|110106|110107</t>
  </si>
  <si>
    <t>挂机地图3离线掉落</t>
  </si>
  <si>
    <t>110201|110202|110203|110204|110205|110206|110207|110208</t>
  </si>
  <si>
    <t>挂机地图4离线掉落</t>
  </si>
  <si>
    <t>110301|110302|110303|110304|110305|110306|110307|110308|110309</t>
  </si>
  <si>
    <t>挂机地图5离线掉落</t>
  </si>
  <si>
    <t>110401|110402|110403|110404|110405|110406|110407|110408|110409</t>
  </si>
  <si>
    <t>挂机地图1小怪随机装备掉落</t>
  </si>
  <si>
    <t>120001|120002|120003|120051|120052|120053</t>
  </si>
  <si>
    <t>挂机地图1精英怪随机装备掉落</t>
  </si>
  <si>
    <t>120004|120005|120006|120051|120052|120053</t>
  </si>
  <si>
    <t>挂机地图1BOSS随机装备掉落</t>
  </si>
  <si>
    <t>120007|120008|120009|120051|120052|120053</t>
  </si>
  <si>
    <t>挂机地图2小怪随机装备掉落</t>
  </si>
  <si>
    <t>120101|120102|120103|120104|120151|120152|120153</t>
  </si>
  <si>
    <t>挂机地图2精英怪随机装备掉落</t>
  </si>
  <si>
    <t>120105|120106|120107|120108|120151|120152|120153</t>
  </si>
  <si>
    <t>挂机地图2BOSS随机装备掉落</t>
  </si>
  <si>
    <t>120109|120110|120111|120112|120151|120152|120153</t>
  </si>
  <si>
    <t>挂机地图3小怪随机装备掉落</t>
  </si>
  <si>
    <t>120201|120202|120203|120204|120205|120251|120252|120253</t>
  </si>
  <si>
    <t>挂机地图3精英怪随机装备掉落</t>
  </si>
  <si>
    <t>120206|120207|120208|120209|120210|120251|120252|120253</t>
  </si>
  <si>
    <t>挂机地图3BOSS随机装备掉落</t>
  </si>
  <si>
    <t>120211|120212|120213|120214|120215|120251|120252|120253</t>
  </si>
  <si>
    <t>挂机地图4小怪随机装备掉落</t>
  </si>
  <si>
    <t>120301|120302|120303|120304|120305|120306|120351|120352|120353</t>
  </si>
  <si>
    <t>挂机地图4精英怪随机装备掉落</t>
  </si>
  <si>
    <t>120307|120308|120309|120310|120311|120312|120351|120352|120353</t>
  </si>
  <si>
    <t>挂机地图4BOSS随机装备掉落</t>
  </si>
  <si>
    <t>120313|120314|120315|120316|120317|120318|120351|120352|120353</t>
  </si>
  <si>
    <t>挂机地图5小怪随机装备掉落</t>
  </si>
  <si>
    <t>120401|120402|120403|120404|120405|120406|120451|120452|120453</t>
  </si>
  <si>
    <t>挂机地图5精英怪随机装备掉落</t>
  </si>
  <si>
    <t>120407|120408|120409|120410|120411|120412|120451|120452|120453</t>
  </si>
  <si>
    <t>挂机地图5BOSS随机装备掉落</t>
  </si>
  <si>
    <t>120413|120414|120415|120416|120417|120418|120451|120452|120453</t>
  </si>
  <si>
    <t>金币宝箱</t>
  </si>
  <si>
    <t>普通无畏者星石</t>
  </si>
  <si>
    <t>普通独行侠星石</t>
  </si>
  <si>
    <t>普通爆破师星石</t>
  </si>
  <si>
    <t>普通吟游者星石</t>
  </si>
  <si>
    <t>普通枪械师星石</t>
  </si>
  <si>
    <t>精良无畏者星石</t>
  </si>
  <si>
    <t>精良独行侠星石</t>
  </si>
  <si>
    <t>精良爆破师星石</t>
  </si>
  <si>
    <t>精良吟游者星石</t>
  </si>
  <si>
    <t>精良枪械师星石</t>
  </si>
  <si>
    <t>稀有无畏者星石</t>
  </si>
  <si>
    <t>稀有独行侠星石</t>
  </si>
  <si>
    <t>稀有爆破师星石</t>
  </si>
  <si>
    <t>稀有吟游者星石</t>
  </si>
  <si>
    <t>稀有枪械师星石</t>
  </si>
  <si>
    <t>史诗无畏者星石</t>
  </si>
  <si>
    <t>史诗独行侠星石</t>
  </si>
  <si>
    <t>史诗爆破师星石</t>
  </si>
  <si>
    <t>史诗吟游者星石</t>
  </si>
  <si>
    <t>史诗枪械师星石</t>
  </si>
  <si>
    <t>额外一份晶核抽奖奖励（晶核词条）</t>
  </si>
  <si>
    <t>130001|130002|130003|130004|130005|130006|130007|130008|130009|130010|130011|130022|130023|130024|130025|130026|130027|130028|130029|130030|130031|130042|130043|130044|130045|130046|130047|130048|130049|130050|130051|130052|130053|130054|130055|130056|130057|130058|130059|130060|130061|130062|130063|130064|130065|130066</t>
  </si>
  <si>
    <t>额外一份英雄高级唤醒奖励（晶核词条）</t>
  </si>
  <si>
    <t>14026|14027|14028|14029|14030|14031|14032|14033|14034|14035|14036|14037|14038|14039|14040|14041|14042|14043|14044|14045|14046|14047|14048|14049|14050|14051|14052|14053|14054|14055|14056|14057|14058|14059|14060|14061|14062|14063|14064|14065|14066|14067|14068|14069|14070|14071|14072|14073|14074|14075|14076|14077|14078|14079|14080|14081|14082|14083|14084|14085|14086|14087|14088|14089|14090|14091|14092|14093|14094|14095|14096|14097|14098|14099|14100</t>
  </si>
  <si>
    <t>额外一份英雄普通唤醒奖励（晶核词条）</t>
  </si>
  <si>
    <t>14001|14002|14003|14004|14005|14006|14007|14008|14009|14010|14011|14012|14013|14014|14015|14016|14017|14018|14019|14020|14021|14022|14023|14024|14025|14026|14027|14028|14029|14030|14031|14032|14033|14034|14035|14036|14037|14038|14039|14040|14041|14042|14043|14044|14045|14046|14047|14048|14049|14050</t>
  </si>
  <si>
    <t>额外一份英雄克隆奖励（晶核词条）</t>
  </si>
  <si>
    <t>额外一份使徒抽奖奖励（晶核词条）</t>
  </si>
  <si>
    <t>4001|4002|4003|4004|4005|4006|4007|4008|4009|4010|4011|4012|4013|4014|4015|4016</t>
  </si>
  <si>
    <t>$i_lootKind</t>
  </si>
  <si>
    <t>i_lootId</t>
  </si>
  <si>
    <t>il_lootParam</t>
  </si>
  <si>
    <t>i_lootGlobalProp</t>
  </si>
  <si>
    <t>i_lootSingleRate</t>
  </si>
  <si>
    <t>i_minCount</t>
  </si>
  <si>
    <t>i_maxCount</t>
  </si>
  <si>
    <t>随机一个蓝色品质英雄</t>
  </si>
  <si>
    <t>道具类型</t>
  </si>
  <si>
    <t>ID</t>
  </si>
  <si>
    <t>参数</t>
  </si>
  <si>
    <t>整体概率</t>
  </si>
  <si>
    <t>逐项概率</t>
  </si>
  <si>
    <t>最小数量</t>
  </si>
  <si>
    <t>最大数量</t>
  </si>
  <si>
    <t>图1灵魂宝箱装备</t>
  </si>
  <si>
    <t>系统类型-掉落组</t>
  </si>
  <si>
    <t>图1灵魂宝箱职业勋章</t>
  </si>
  <si>
    <t>系统类型-道具</t>
  </si>
  <si>
    <t>图1灵魂宝箱探索点</t>
  </si>
  <si>
    <t>图1好运鸭</t>
  </si>
  <si>
    <t>金币</t>
  </si>
  <si>
    <t>钻石</t>
  </si>
  <si>
    <t>粉尘</t>
  </si>
  <si>
    <t>战士武器</t>
  </si>
  <si>
    <t>系统类型-装备掉落组</t>
  </si>
  <si>
    <t>战士衣服</t>
  </si>
  <si>
    <t>战士裤子</t>
  </si>
  <si>
    <t>战士靴子</t>
  </si>
  <si>
    <t>戒指</t>
  </si>
  <si>
    <t>项链</t>
  </si>
  <si>
    <t>绿色品质-爱因斯坦</t>
  </si>
  <si>
    <t>系统类型-英雄</t>
  </si>
  <si>
    <t>小怪掉落金币1</t>
  </si>
  <si>
    <t>小怪掉落金币2</t>
  </si>
  <si>
    <t>蓝色品质-火箭</t>
  </si>
  <si>
    <t>常规普通宝箱金币奖励</t>
  </si>
  <si>
    <t>随机一个白色品质英雄</t>
  </si>
  <si>
    <t>常规精良宝箱矿石奖励</t>
  </si>
  <si>
    <t>稀有宝箱星尘奖励</t>
  </si>
  <si>
    <t>随机一个绿色品质英雄</t>
  </si>
  <si>
    <t>随机一个紫色品质英雄</t>
  </si>
  <si>
    <t>传说宝箱钻石奖励</t>
  </si>
  <si>
    <t>2-20普通宝箱金币奖励</t>
  </si>
  <si>
    <t>第2个普通宝箱金币奖励</t>
  </si>
  <si>
    <t>第3个普通宝箱金币奖励</t>
  </si>
  <si>
    <t>第4个普通宝箱金币奖励</t>
  </si>
  <si>
    <t>第5个普通宝箱金币奖励</t>
  </si>
  <si>
    <t>2-10精良宝箱矿石奖励</t>
  </si>
  <si>
    <t>英雄1</t>
  </si>
  <si>
    <t>英雄2</t>
  </si>
  <si>
    <t>英雄3</t>
  </si>
  <si>
    <t>英雄4</t>
  </si>
  <si>
    <t>英雄5</t>
  </si>
  <si>
    <t>1绿色宝箱矿石奖励</t>
  </si>
  <si>
    <t>2绿色宝箱矿石奖励</t>
  </si>
  <si>
    <t>3绿色宝箱矿石奖励</t>
  </si>
  <si>
    <t>4绿色宝箱矿石奖励</t>
  </si>
  <si>
    <t>史诗宝箱首次突破石奖励</t>
  </si>
  <si>
    <t>史诗宝箱第二次突破石奖励</t>
  </si>
  <si>
    <t>史诗宝箱第三次突破石奖励</t>
  </si>
  <si>
    <t>史诗宝箱第四次突破石奖励</t>
  </si>
  <si>
    <t>史诗宝箱随机一个英雄奖励</t>
  </si>
  <si>
    <t>史诗宝箱第五次突破石奖励</t>
  </si>
  <si>
    <t>史诗宝箱第六次突破石奖励</t>
  </si>
  <si>
    <t>史诗宝箱第七次突破石奖励</t>
  </si>
  <si>
    <t>史诗宝箱第八次突破石奖励</t>
  </si>
  <si>
    <t>白色品质-始皇帝</t>
  </si>
  <si>
    <t>白色品质-佑助</t>
  </si>
  <si>
    <t>白色品质-爱因斯坦</t>
  </si>
  <si>
    <t>白色品质-南丁格尔</t>
  </si>
  <si>
    <t>白色品质-死侍</t>
  </si>
  <si>
    <t>白色品质-火箭</t>
  </si>
  <si>
    <t>白色品质-海王</t>
  </si>
  <si>
    <t>白色品质-金刚狼</t>
  </si>
  <si>
    <t>白色品质-奇异博士</t>
  </si>
  <si>
    <t>白色品质-绿巨人</t>
  </si>
  <si>
    <t>白色品质-水兵月</t>
  </si>
  <si>
    <t>白色品质-终结者</t>
  </si>
  <si>
    <t>白色品质-闪电侠</t>
  </si>
  <si>
    <t>白色品质-绿箭侠</t>
  </si>
  <si>
    <t>白色品质-船长</t>
  </si>
  <si>
    <t>白色品质-冰人</t>
  </si>
  <si>
    <t>白色品质-金克斯</t>
  </si>
  <si>
    <t>白色品质-明日香</t>
  </si>
  <si>
    <t>白色品质-龙姨</t>
  </si>
  <si>
    <t>白色品质-暴疯女</t>
  </si>
  <si>
    <t>白色品质-雷神</t>
  </si>
  <si>
    <t>白色品质-赛亚人</t>
  </si>
  <si>
    <t>白色品质-吸血鬼</t>
  </si>
  <si>
    <t>白色品质-紫薯精</t>
  </si>
  <si>
    <t>白色品质-布欧</t>
  </si>
  <si>
    <t>绿色品质-始皇帝</t>
  </si>
  <si>
    <t>绿色品质-佑助</t>
  </si>
  <si>
    <t>绿色品质-南丁格尔</t>
  </si>
  <si>
    <t>绿色品质-死侍</t>
  </si>
  <si>
    <t>绿色品质-火箭</t>
  </si>
  <si>
    <t>绿色品质-海王</t>
  </si>
  <si>
    <t>绿色品质-金刚狼</t>
  </si>
  <si>
    <t>绿色品质-奇异博士</t>
  </si>
  <si>
    <t>绿色品质-绿巨人</t>
  </si>
  <si>
    <t>绿色品质-水兵月</t>
  </si>
  <si>
    <t>绿色品质-终结者</t>
  </si>
  <si>
    <t>绿色品质-闪电侠</t>
  </si>
  <si>
    <t>绿色品质-绿箭侠</t>
  </si>
  <si>
    <t>绿色品质-船长</t>
  </si>
  <si>
    <t>绿色品质-冰人</t>
  </si>
  <si>
    <t>绿色品质-金克斯</t>
  </si>
  <si>
    <t>绿色品质-明日香</t>
  </si>
  <si>
    <t>绿色品质-龙姨</t>
  </si>
  <si>
    <t>绿色品质-暴疯女</t>
  </si>
  <si>
    <t>绿色品质-雷神</t>
  </si>
  <si>
    <t>绿色品质-赛亚人</t>
  </si>
  <si>
    <t>绿色品质-吸血鬼</t>
  </si>
  <si>
    <t>绿色品质-紫薯精</t>
  </si>
  <si>
    <t>绿色品质-布欧</t>
  </si>
  <si>
    <t>蓝色品质-始皇帝</t>
  </si>
  <si>
    <t>蓝色品质-佑助</t>
  </si>
  <si>
    <t>蓝色品质-爱因斯坦</t>
  </si>
  <si>
    <t>蓝色品质-南丁格尔</t>
  </si>
  <si>
    <t>蓝色品质-死侍</t>
  </si>
  <si>
    <t>蓝色品质-海王</t>
  </si>
  <si>
    <t>蓝色品质-金刚狼</t>
  </si>
  <si>
    <t>蓝色品质-奇异博士</t>
  </si>
  <si>
    <t>蓝色品质-绿巨人</t>
  </si>
  <si>
    <t>蓝色品质-水兵月</t>
  </si>
  <si>
    <t>蓝色品质-终结者</t>
  </si>
  <si>
    <t>蓝色品质-闪电侠</t>
  </si>
  <si>
    <t>蓝色品质-绿箭侠</t>
  </si>
  <si>
    <t>蓝色品质-船长</t>
  </si>
  <si>
    <t>蓝色品质-冰人</t>
  </si>
  <si>
    <t>蓝色品质-金克斯</t>
  </si>
  <si>
    <t>蓝色品质-明日香</t>
  </si>
  <si>
    <t>蓝色品质-龙姨</t>
  </si>
  <si>
    <t>蓝色品质-暴疯女</t>
  </si>
  <si>
    <t>蓝色品质-雷神</t>
  </si>
  <si>
    <t>蓝色品质-赛亚人</t>
  </si>
  <si>
    <t>蓝色品质-吸血鬼</t>
  </si>
  <si>
    <t>蓝色品质-紫薯精</t>
  </si>
  <si>
    <t>蓝色品质-布欧</t>
  </si>
  <si>
    <t>紫色品质-始皇帝</t>
  </si>
  <si>
    <t>紫色品质-佑助</t>
  </si>
  <si>
    <t>紫色品质-爱因斯坦</t>
  </si>
  <si>
    <t>紫色品质-南丁格尔</t>
  </si>
  <si>
    <t>紫色品质-死侍</t>
  </si>
  <si>
    <t>紫色品质-火箭</t>
  </si>
  <si>
    <t>紫色品质-海王</t>
  </si>
  <si>
    <t>紫色品质-金刚狼</t>
  </si>
  <si>
    <t>紫色品质-奇异博士</t>
  </si>
  <si>
    <t>紫色品质-绿巨人</t>
  </si>
  <si>
    <t>紫色品质-水兵月</t>
  </si>
  <si>
    <t>紫色品质-终结者</t>
  </si>
  <si>
    <t>紫色品质-闪电侠</t>
  </si>
  <si>
    <t>紫色品质-绿箭侠</t>
  </si>
  <si>
    <t>紫色品质-船长</t>
  </si>
  <si>
    <t>紫色品质-冰人</t>
  </si>
  <si>
    <t>紫色品质-金克斯</t>
  </si>
  <si>
    <t>紫色品质-明日香</t>
  </si>
  <si>
    <t>紫色品质-龙姨</t>
  </si>
  <si>
    <t>紫色品质-暴疯女</t>
  </si>
  <si>
    <t>紫色品质-雷神</t>
  </si>
  <si>
    <t>紫色品质-赛亚人</t>
  </si>
  <si>
    <t>紫色品质-吸血鬼</t>
  </si>
  <si>
    <t>紫色品质-紫薯精</t>
  </si>
  <si>
    <t>紫色品质-布欧</t>
  </si>
  <si>
    <t>绿色品质-暴风女</t>
  </si>
  <si>
    <t>晶核抽奖-源石</t>
  </si>
  <si>
    <t>J_101</t>
  </si>
  <si>
    <t>系统类型-晶核</t>
  </si>
  <si>
    <t>J_102</t>
  </si>
  <si>
    <t>J_103</t>
  </si>
  <si>
    <t>J_104</t>
  </si>
  <si>
    <t>远烽卫星</t>
  </si>
  <si>
    <t>迷离火炬</t>
  </si>
  <si>
    <t>圣晶投影</t>
  </si>
  <si>
    <t>炽神法杖</t>
  </si>
  <si>
    <t>星际卷轴</t>
  </si>
  <si>
    <t>精密天文镜</t>
  </si>
  <si>
    <t>翠绿结晶</t>
  </si>
  <si>
    <t>风之头盔</t>
  </si>
  <si>
    <t>古董弹头</t>
  </si>
  <si>
    <t>烈焰花饰</t>
  </si>
  <si>
    <t>圣灵金币</t>
  </si>
  <si>
    <t>十字盾</t>
  </si>
  <si>
    <t>暗汀魔方</t>
  </si>
  <si>
    <t>古代誓约</t>
  </si>
  <si>
    <t>J_601</t>
  </si>
  <si>
    <t>J_602</t>
  </si>
  <si>
    <t>J_701</t>
  </si>
  <si>
    <t>J_702</t>
  </si>
  <si>
    <t>J_703</t>
  </si>
  <si>
    <t>J_704</t>
  </si>
  <si>
    <t>J_801</t>
  </si>
  <si>
    <t>J_802</t>
  </si>
  <si>
    <t>J_803</t>
  </si>
  <si>
    <t>J_804</t>
  </si>
  <si>
    <t>炎能水晶瓶</t>
  </si>
  <si>
    <t>蓄能刻印仪</t>
  </si>
  <si>
    <t>微型能源</t>
  </si>
  <si>
    <t>八面星骰</t>
  </si>
  <si>
    <t>虚能头盔</t>
  </si>
  <si>
    <t>梵星圣杯</t>
  </si>
  <si>
    <t>天使枪</t>
  </si>
  <si>
    <t>光明芯源</t>
  </si>
  <si>
    <t>暗星护目</t>
  </si>
  <si>
    <t>术士斗篷</t>
  </si>
  <si>
    <t>J_603</t>
  </si>
  <si>
    <t>J_604</t>
  </si>
  <si>
    <t>J_705</t>
  </si>
  <si>
    <t>J_706</t>
  </si>
  <si>
    <t>J_707</t>
  </si>
  <si>
    <t>J_708</t>
  </si>
  <si>
    <t>J_805</t>
  </si>
  <si>
    <t>J_806</t>
  </si>
  <si>
    <t>J_807</t>
  </si>
  <si>
    <t>J_808</t>
  </si>
  <si>
    <t>元素祭祀鼎</t>
  </si>
  <si>
    <t>次古培养舱</t>
  </si>
  <si>
    <t>失落的密匙</t>
  </si>
  <si>
    <t>水灵纹章</t>
  </si>
  <si>
    <t>失落耳环</t>
  </si>
  <si>
    <t>圣者之弓</t>
  </si>
  <si>
    <t>暗灵之源</t>
  </si>
  <si>
    <t>禁忌魔法书</t>
  </si>
  <si>
    <t>法纳斯之眼</t>
  </si>
  <si>
    <t>毁灭氢能</t>
  </si>
  <si>
    <t>永恒界锁</t>
  </si>
  <si>
    <t>万灵核能</t>
  </si>
  <si>
    <t>泰斯权杖</t>
  </si>
  <si>
    <t>献祭法器</t>
  </si>
  <si>
    <t>创世能源</t>
  </si>
  <si>
    <t>死灵之刃</t>
  </si>
  <si>
    <t>宇宙之心</t>
  </si>
  <si>
    <t>恶魔面具</t>
  </si>
  <si>
    <t>火焰法环</t>
  </si>
  <si>
    <t>系统类型-使徒</t>
  </si>
  <si>
    <t>冰霜新星</t>
  </si>
  <si>
    <t>火焰轰鸣</t>
  </si>
  <si>
    <t>反击风暴</t>
  </si>
  <si>
    <t>治愈附魔</t>
  </si>
  <si>
    <t>寒冰法球</t>
  </si>
  <si>
    <t>火焰法环碎片</t>
  </si>
  <si>
    <t>冰霜新星碎片</t>
  </si>
  <si>
    <t>火焰轰鸣碎片</t>
  </si>
  <si>
    <t>反击风暴碎片</t>
  </si>
  <si>
    <t>治愈附魔碎片</t>
  </si>
  <si>
    <t>寒冰法球碎片</t>
  </si>
  <si>
    <t>使徒芯片1</t>
  </si>
  <si>
    <t>使徒芯片2</t>
  </si>
  <si>
    <t>使徒芯片3</t>
  </si>
  <si>
    <t>使徒芯片4</t>
  </si>
  <si>
    <t>第5关武器</t>
  </si>
  <si>
    <t>第5关头盔</t>
  </si>
  <si>
    <t>第5关衣服</t>
  </si>
  <si>
    <t>第6关武器</t>
  </si>
  <si>
    <t>第6关头盔</t>
  </si>
  <si>
    <t>第6关衣服</t>
  </si>
  <si>
    <t>第6关鞋子</t>
  </si>
  <si>
    <t>第7关武器</t>
  </si>
  <si>
    <t>第7关头盔</t>
  </si>
  <si>
    <t>第7关衣服</t>
  </si>
  <si>
    <t>第7关鞋子</t>
  </si>
  <si>
    <t>第7关项链</t>
  </si>
  <si>
    <t>第8关武器</t>
  </si>
  <si>
    <t>第8关头盔</t>
  </si>
  <si>
    <t>第8关衣服</t>
  </si>
  <si>
    <t>第8关鞋子</t>
  </si>
  <si>
    <t>第8关项链</t>
  </si>
  <si>
    <t>第8关戒指</t>
  </si>
  <si>
    <t>第9关武器</t>
  </si>
  <si>
    <t>第9关头盔</t>
  </si>
  <si>
    <t>第9关衣服</t>
  </si>
  <si>
    <t>第9关鞋子</t>
  </si>
  <si>
    <t>第9关项链</t>
  </si>
  <si>
    <t>第9关戒指</t>
  </si>
  <si>
    <t>第10关武器</t>
  </si>
  <si>
    <t>第10关头盔</t>
  </si>
  <si>
    <t>第10关衣服</t>
  </si>
  <si>
    <t>第10关鞋子</t>
  </si>
  <si>
    <t>第10关项链</t>
  </si>
  <si>
    <t>第10关戒指</t>
  </si>
  <si>
    <t>离线地图1武器</t>
  </si>
  <si>
    <t>离线地图1头盔</t>
  </si>
  <si>
    <t>离线地图1衣服</t>
  </si>
  <si>
    <t>离线地图1科技点</t>
  </si>
  <si>
    <t>离线地图1低级抽奖券</t>
  </si>
  <si>
    <t>离线地图1钻石</t>
  </si>
  <si>
    <t>离线地图2武器</t>
  </si>
  <si>
    <t>离线地图2头盔</t>
  </si>
  <si>
    <t>离线地图2衣服</t>
  </si>
  <si>
    <t>离线地图2鞋子</t>
  </si>
  <si>
    <t>离线地图2科技点</t>
  </si>
  <si>
    <t>离线地图2低级抽奖券</t>
  </si>
  <si>
    <t>离线地图2钻石</t>
  </si>
  <si>
    <t>离线地图3武器</t>
  </si>
  <si>
    <t>离线地图3头盔</t>
  </si>
  <si>
    <t>离线地图3衣服</t>
  </si>
  <si>
    <t>离线地图3鞋子</t>
  </si>
  <si>
    <t>离线地图3项链</t>
  </si>
  <si>
    <t>离线地图3科技点</t>
  </si>
  <si>
    <t>离线地图3低级抽奖券</t>
  </si>
  <si>
    <t>离线地图3钻石</t>
  </si>
  <si>
    <t>离线地图4武器</t>
  </si>
  <si>
    <t>离线地图4头盔</t>
  </si>
  <si>
    <t>离线地图4衣服</t>
  </si>
  <si>
    <t>离线地图4鞋子</t>
  </si>
  <si>
    <t>离线地图4项链</t>
  </si>
  <si>
    <t>离线地图4戒指</t>
  </si>
  <si>
    <t>离线地图4科技点</t>
  </si>
  <si>
    <t>离线地图4低级抽奖券</t>
  </si>
  <si>
    <t>离线地图4钻石</t>
  </si>
  <si>
    <t>离线地图5武器</t>
  </si>
  <si>
    <t>离线地图5头盔</t>
  </si>
  <si>
    <t>离线地图5衣服</t>
  </si>
  <si>
    <t>离线地图5鞋子</t>
  </si>
  <si>
    <t>离线地图5项链</t>
  </si>
  <si>
    <t>离线地图5戒指</t>
  </si>
  <si>
    <t>离线地图5科技点</t>
  </si>
  <si>
    <t>离线地图5低级抽奖券</t>
  </si>
  <si>
    <t>离线地图5钻石</t>
  </si>
  <si>
    <t>挂机地图1小怪武器</t>
  </si>
  <si>
    <t>挂机地图1小怪衣服</t>
  </si>
  <si>
    <t>挂机地图1小怪头盔</t>
  </si>
  <si>
    <t>挂机地图1精英怪武器</t>
  </si>
  <si>
    <t>挂机地图1精英怪衣服</t>
  </si>
  <si>
    <t>挂机地图1精英怪头盔</t>
  </si>
  <si>
    <t>挂机地图1BOSS武器</t>
  </si>
  <si>
    <t>挂机地图1BOSS衣服</t>
  </si>
  <si>
    <t>挂机地图1BOSS头盔</t>
  </si>
  <si>
    <t>挂机地图1科技点数</t>
  </si>
  <si>
    <t>挂机地图1低级抽奖券</t>
  </si>
  <si>
    <t>挂机地图1钻石</t>
  </si>
  <si>
    <t>挂机地图2小怪武器</t>
  </si>
  <si>
    <t>挂机地图2小怪衣服</t>
  </si>
  <si>
    <t>挂机地图2小怪头盔</t>
  </si>
  <si>
    <t>挂机地图2小怪鞋子</t>
  </si>
  <si>
    <t>挂机地图2精英怪武器</t>
  </si>
  <si>
    <t>挂机地图2精英怪衣服</t>
  </si>
  <si>
    <t>挂机地图2精英怪头盔</t>
  </si>
  <si>
    <t>挂机地图2精英怪鞋子</t>
  </si>
  <si>
    <t>挂机地图2BOSS武器</t>
  </si>
  <si>
    <t>挂机地图2BOSS衣服</t>
  </si>
  <si>
    <t>挂机地图2BOSS头盔</t>
  </si>
  <si>
    <t>挂机地图2BOSS鞋子</t>
  </si>
  <si>
    <t>挂机地图2科技点数</t>
  </si>
  <si>
    <t>挂机地图2低级抽奖券</t>
  </si>
  <si>
    <t>挂机地图2钻石</t>
  </si>
  <si>
    <t>挂机地图3小怪武器</t>
  </si>
  <si>
    <t>挂机地图3小怪衣服</t>
  </si>
  <si>
    <t>挂机地图3小怪头盔</t>
  </si>
  <si>
    <t>挂机地图3小怪鞋子</t>
  </si>
  <si>
    <t>挂机地图3小怪戒指</t>
  </si>
  <si>
    <t>挂机地图3精英怪武器</t>
  </si>
  <si>
    <t>挂机地图3精英怪衣服</t>
  </si>
  <si>
    <t>挂机地图3精英怪头盔</t>
  </si>
  <si>
    <t>挂机地图3精英怪鞋子</t>
  </si>
  <si>
    <t>挂机地图3精英怪戒指</t>
  </si>
  <si>
    <t>挂机地图3BOSS武器</t>
  </si>
  <si>
    <t>挂机地图3BOSS衣服</t>
  </si>
  <si>
    <t>挂机地图3BOSS头盔</t>
  </si>
  <si>
    <t>挂机地图3BOSS鞋子</t>
  </si>
  <si>
    <t>挂机地图3BOSS戒指</t>
  </si>
  <si>
    <t>挂机地图3科技点数</t>
  </si>
  <si>
    <t>挂机地图3低级抽奖券</t>
  </si>
  <si>
    <t>挂机地图3钻石</t>
  </si>
  <si>
    <t>挂机地图4小怪武器</t>
  </si>
  <si>
    <t>挂机地图4小怪衣服</t>
  </si>
  <si>
    <t>挂机地图4小怪头盔</t>
  </si>
  <si>
    <t>挂机地图4小怪鞋子</t>
  </si>
  <si>
    <t>挂机地图4小怪戒指</t>
  </si>
  <si>
    <t>挂机地图4小怪项链</t>
  </si>
  <si>
    <t>挂机地图4精英怪武器</t>
  </si>
  <si>
    <t>挂机地图4精英怪衣服</t>
  </si>
  <si>
    <t>挂机地图4精英怪头盔</t>
  </si>
  <si>
    <t>挂机地图4精英怪鞋子</t>
  </si>
  <si>
    <t>挂机地图4精英怪戒指</t>
  </si>
  <si>
    <t>挂机地图4精英怪项链</t>
  </si>
  <si>
    <t>挂机地图4BOSS武器</t>
  </si>
  <si>
    <t>挂机地图4BOSS衣服</t>
  </si>
  <si>
    <t>挂机地图4BOSS头盔</t>
  </si>
  <si>
    <t>挂机地图4BOSS鞋子</t>
  </si>
  <si>
    <t>挂机地图4BOSS戒指</t>
  </si>
  <si>
    <t>挂机地图4BOSS项链</t>
  </si>
  <si>
    <t>挂机地图4科技点数</t>
  </si>
  <si>
    <t>挂机地图4低级抽奖券</t>
  </si>
  <si>
    <t>挂机地图4钻石</t>
  </si>
  <si>
    <t>挂机地图5小怪武器</t>
  </si>
  <si>
    <t>挂机地图5小怪衣服</t>
  </si>
  <si>
    <t>挂机地图5小怪头盔</t>
  </si>
  <si>
    <t>挂机地图5小怪鞋子</t>
  </si>
  <si>
    <t>挂机地图5小怪戒指</t>
  </si>
  <si>
    <t>挂机地图5小怪项链</t>
  </si>
  <si>
    <t>挂机地图5精英怪武器</t>
  </si>
  <si>
    <t>挂机地图5精英怪衣服</t>
  </si>
  <si>
    <t>挂机地图5精英怪头盔</t>
  </si>
  <si>
    <t>挂机地图5精英怪鞋子</t>
  </si>
  <si>
    <t>挂机地图5精英怪戒指</t>
  </si>
  <si>
    <t>挂机地图5精英怪项链</t>
  </si>
  <si>
    <t>挂机地图5BOSS武器</t>
  </si>
  <si>
    <t>挂机地图5BOSS衣服</t>
  </si>
  <si>
    <t>挂机地图5BOSS头盔</t>
  </si>
  <si>
    <t>挂机地图5BOSS鞋子</t>
  </si>
  <si>
    <t>挂机地图5BOSS戒指</t>
  </si>
  <si>
    <t>挂机地图5BOSS项链</t>
  </si>
  <si>
    <t>挂机地图5科技点数</t>
  </si>
  <si>
    <t>挂机地图5低级抽奖券</t>
  </si>
  <si>
    <t>挂机地图5钻石</t>
  </si>
  <si>
    <t>晶核抽奖-源石（晶核词条）</t>
  </si>
  <si>
    <t>il_qualityRate</t>
  </si>
  <si>
    <t>il_starRange</t>
  </si>
  <si>
    <t>il_starRate</t>
  </si>
  <si>
    <t>il_equipmentList</t>
  </si>
  <si>
    <t>品质权重</t>
  </si>
  <si>
    <t>品阶范围</t>
  </si>
  <si>
    <t>品阶权重</t>
  </si>
  <si>
    <t>装备ID池</t>
  </si>
  <si>
    <t>武器</t>
  </si>
  <si>
    <t>7200|1900|0|0|0|0|0</t>
  </si>
  <si>
    <t>1|2</t>
  </si>
  <si>
    <t>100|30</t>
  </si>
  <si>
    <t>1|2|3|4|5</t>
  </si>
  <si>
    <t>头盔</t>
  </si>
  <si>
    <t>6|7|8|9|10</t>
  </si>
  <si>
    <t>衣服</t>
  </si>
  <si>
    <t>11|12|13|14|15</t>
  </si>
  <si>
    <t>1|1</t>
  </si>
  <si>
    <t>鞋子</t>
  </si>
  <si>
    <t>16|17|18|19|20</t>
  </si>
  <si>
    <t>挂机地图1武器</t>
  </si>
  <si>
    <t>挂机地图1头盔</t>
  </si>
  <si>
    <t>挂机地图1衣服</t>
  </si>
  <si>
    <t>挂机地图2武器</t>
  </si>
  <si>
    <t>挂机地图2头盔</t>
  </si>
  <si>
    <t>挂机地图2衣服</t>
  </si>
  <si>
    <t>挂机地图2鞋子</t>
  </si>
  <si>
    <t>挂机地图3武器</t>
  </si>
  <si>
    <t>挂机地图3头盔</t>
  </si>
  <si>
    <t>挂机地图3衣服</t>
  </si>
  <si>
    <t>挂机地图3鞋子</t>
  </si>
  <si>
    <t>挂机地图3项链</t>
  </si>
  <si>
    <t>挂机地图4武器</t>
  </si>
  <si>
    <t>挂机地图4头盔</t>
  </si>
  <si>
    <t>挂机地图4衣服</t>
  </si>
  <si>
    <t>挂机地图4鞋子</t>
  </si>
  <si>
    <t>挂机地图4项链</t>
  </si>
  <si>
    <t>挂机地图4戒指</t>
  </si>
  <si>
    <t>挂机地图5武器</t>
  </si>
  <si>
    <t>挂机地图5头盔</t>
  </si>
  <si>
    <t>挂机地图5衣服</t>
  </si>
  <si>
    <t>挂机地图5鞋子</t>
  </si>
  <si>
    <t>挂机地图5项链</t>
  </si>
  <si>
    <t>挂机地图5戒指</t>
  </si>
  <si>
    <t>S:掉落组表:LootGroup</t>
  </si>
  <si>
    <t>S:掉落表:Loot</t>
  </si>
  <si>
    <t>S:装备掉落表:LootEquipment</t>
  </si>
  <si>
    <t>E:掉落组-依次随机:ELootRandType:Single:0</t>
  </si>
  <si>
    <t>E:掉落组-组随机:ELootRandType:All:1</t>
  </si>
  <si>
    <t>E:掉落组-掉落组:ELootRandType:Group:2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</si>
</sst>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4">
    <font>
      <sz val="12"/>
      <color theme="1"/>
      <name val="等线"/>
      <charset val="134"/>
      <scheme val="minor"/>
    </font>
    <font>
      <sz val="11"/>
      <color indexed="8"/>
      <name val="宋体"/>
      <charset val="134"/>
    </font>
    <font>
      <b/>
      <sz val="12"/>
      <color theme="1"/>
      <name val="等线"/>
      <charset val="134"/>
      <scheme val="minor"/>
    </font>
    <font>
      <b/>
      <sz val="11"/>
      <color theme="1"/>
      <name val="等线"/>
      <charset val="134"/>
    </font>
    <font>
      <sz val="12"/>
      <color theme="2" tint="-0.1"/>
      <name val="等线"/>
      <charset val="134"/>
      <scheme val="minor"/>
    </font>
    <font>
      <sz val="12"/>
      <color rgb="FFFF0000"/>
      <name val="等线"/>
      <charset val="134"/>
      <scheme val="minor"/>
    </font>
    <font>
      <sz val="12"/>
      <name val="等线"/>
      <charset val="134"/>
      <scheme val="minor"/>
    </font>
    <font>
      <sz val="12"/>
      <color theme="6"/>
      <name val="等线"/>
      <charset val="134"/>
      <scheme val="minor"/>
    </font>
    <font>
      <sz val="12"/>
      <color theme="0" tint="-0.05"/>
      <name val="等线"/>
      <charset val="134"/>
      <scheme val="minor"/>
    </font>
    <font>
      <sz val="12"/>
      <color theme="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  <font>
      <b/>
      <sz val="9"/>
      <color rgb="FF000000"/>
      <name val="宋体"/>
      <charset val="134"/>
    </font>
    <font>
      <sz val="9"/>
      <color rgb="FF000000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C9ACE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4A0E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2" borderId="1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3" borderId="15" applyNumberFormat="0" applyAlignment="0" applyProtection="0">
      <alignment vertical="center"/>
    </xf>
    <xf numFmtId="0" fontId="20" fillId="14" borderId="16" applyNumberFormat="0" applyAlignment="0" applyProtection="0">
      <alignment vertical="center"/>
    </xf>
    <xf numFmtId="0" fontId="21" fillId="14" borderId="15" applyNumberFormat="0" applyAlignment="0" applyProtection="0">
      <alignment vertical="center"/>
    </xf>
    <xf numFmtId="0" fontId="22" fillId="15" borderId="17" applyNumberFormat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10" fillId="0" borderId="0"/>
  </cellStyleXfs>
  <cellXfs count="1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0" fillId="0" borderId="0" xfId="0" applyNumberFormat="1" applyFont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4" borderId="3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0" fillId="4" borderId="0" xfId="0" applyNumberFormat="1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NumberFormat="1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0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6" borderId="0" xfId="0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0" borderId="3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8" borderId="0" xfId="0" applyFon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0" fillId="0" borderId="8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0" fillId="10" borderId="0" xfId="0" applyFont="1" applyFill="1" applyBorder="1" applyAlignment="1">
      <alignment horizontal="center" vertical="center"/>
    </xf>
    <xf numFmtId="0" fontId="9" fillId="10" borderId="0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0" fillId="11" borderId="3" xfId="0" applyFont="1" applyFill="1" applyBorder="1" applyAlignment="1">
      <alignment horizontal="center" vertical="center"/>
    </xf>
    <xf numFmtId="0" fontId="0" fillId="11" borderId="0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Alignment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3" xfId="49"/>
  </cellStyles>
  <tableStyles count="0" defaultTableStyle="TableStyleMedium2" defaultPivotStyle="PivotStyleLight16"/>
  <colors>
    <mruColors>
      <color rgb="00C9ACE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3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eetMetadata" Target="metadata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891;&#22242;&#20840;&#27169;&#22411;6.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ookTech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raw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产销循环图"/>
      <sheetName val="在线挂机"/>
      <sheetName val="精英关卡"/>
      <sheetName val="总进度表"/>
      <sheetName val="经济模型"/>
      <sheetName val="战斗逻辑"/>
      <sheetName val="战斗模型"/>
      <sheetName val="职业升级-巅峰等级"/>
      <sheetName val="英雄星级"/>
      <sheetName val="晶核升级"/>
      <sheetName val="晶核升星"/>
      <sheetName val="装备主词条"/>
      <sheetName val="装备次词条"/>
      <sheetName val="角色全属性模型"/>
      <sheetName val="角色全属性模型 (测试)"/>
      <sheetName val="角色全属性模型 (晶核+装备)"/>
      <sheetName val="局内-无畏者"/>
      <sheetName val="局内-独行侠"/>
      <sheetName val="局内-爆破师"/>
      <sheetName val="局内-吟游者"/>
      <sheetName val="局内-枪械师"/>
    </sheetNames>
    <sheetDataSet>
      <sheetData sheetId="0">
        <row r="21">
          <cell r="U21">
            <v>0.00166666666666667</v>
          </cell>
          <cell r="V21">
            <v>1.25</v>
          </cell>
        </row>
        <row r="23">
          <cell r="U23">
            <v>9.25925925925928e-5</v>
          </cell>
          <cell r="V23">
            <v>0.0694444444444444</v>
          </cell>
        </row>
      </sheetData>
      <sheetData sheetId="1">
        <row r="50">
          <cell r="A50" t="str">
            <v>地图ID</v>
          </cell>
          <cell r="B50" t="str">
            <v>天数</v>
          </cell>
          <cell r="C50" t="str">
            <v>关卡进度</v>
          </cell>
          <cell r="D50" t="str">
            <v>通关关卡数</v>
          </cell>
          <cell r="E50" t="str">
            <v>通关关卡数</v>
          </cell>
          <cell r="F50" t="str">
            <v>优化数值</v>
          </cell>
          <cell r="G50" t="str">
            <v>通关关卡数</v>
          </cell>
          <cell r="H50" t="str">
            <v>白装</v>
          </cell>
          <cell r="I50" t="str">
            <v>绿装</v>
          </cell>
          <cell r="J50" t="str">
            <v>蓝装</v>
          </cell>
          <cell r="K50" t="str">
            <v>紫装</v>
          </cell>
          <cell r="L50" t="str">
            <v>橙装</v>
          </cell>
          <cell r="M50" t="str">
            <v>红装</v>
          </cell>
          <cell r="N50" t="str">
            <v>白金装</v>
          </cell>
          <cell r="O50" t="str">
            <v>验算概率</v>
          </cell>
          <cell r="P50" t="str">
            <v>每关装备</v>
          </cell>
          <cell r="Q50" t="str">
            <v>每日装备</v>
          </cell>
          <cell r="R50" t="str">
            <v>推关积分</v>
          </cell>
          <cell r="S50" t="str">
            <v>每日积分</v>
          </cell>
          <cell r="T50" t="str">
            <v>每日一档</v>
          </cell>
          <cell r="U50" t="str">
            <v>每日二档</v>
          </cell>
          <cell r="V50" t="str">
            <v>每日三档</v>
          </cell>
          <cell r="W50" t="str">
            <v>每日四档</v>
          </cell>
          <cell r="X50" t="str">
            <v>每日五档</v>
          </cell>
          <cell r="Y50" t="str">
            <v>参考积分</v>
          </cell>
        </row>
        <row r="51">
          <cell r="A51">
            <v>1</v>
          </cell>
          <cell r="B51">
            <v>1</v>
          </cell>
          <cell r="C51">
            <v>0.0454545454545455</v>
          </cell>
          <cell r="D51">
            <v>50</v>
          </cell>
          <cell r="E51">
            <v>50</v>
          </cell>
          <cell r="F51">
            <v>50</v>
          </cell>
          <cell r="G51">
            <v>50</v>
          </cell>
          <cell r="H51">
            <v>0.72</v>
          </cell>
          <cell r="I51">
            <v>0.19</v>
          </cell>
          <cell r="J51">
            <v>0.06</v>
          </cell>
          <cell r="K51">
            <v>0.03</v>
          </cell>
        </row>
        <row r="51">
          <cell r="O51">
            <v>1</v>
          </cell>
          <cell r="P51">
            <v>5</v>
          </cell>
          <cell r="Q51">
            <v>1800</v>
          </cell>
          <cell r="R51">
            <v>500</v>
          </cell>
          <cell r="S51">
            <v>2516</v>
          </cell>
          <cell r="T51">
            <v>239.02</v>
          </cell>
          <cell r="U51">
            <v>27.8856666666668</v>
          </cell>
          <cell r="V51">
            <v>3.98366666666668</v>
          </cell>
          <cell r="W51">
            <v>7.96733333333334</v>
          </cell>
          <cell r="X51">
            <v>1.99183333333334</v>
          </cell>
          <cell r="Y51">
            <v>1263.15789473684</v>
          </cell>
        </row>
        <row r="52">
          <cell r="A52">
            <v>2</v>
          </cell>
          <cell r="B52">
            <v>2</v>
          </cell>
          <cell r="C52">
            <v>0.0454545454545455</v>
          </cell>
          <cell r="D52">
            <v>50</v>
          </cell>
          <cell r="E52">
            <v>100</v>
          </cell>
          <cell r="F52">
            <v>100</v>
          </cell>
          <cell r="G52">
            <v>50</v>
          </cell>
          <cell r="H52">
            <v>0.67</v>
          </cell>
          <cell r="I52">
            <v>0.204</v>
          </cell>
          <cell r="J52">
            <v>0.08</v>
          </cell>
          <cell r="K52">
            <v>0.04</v>
          </cell>
          <cell r="L52">
            <v>0.006</v>
          </cell>
        </row>
        <row r="52">
          <cell r="O52">
            <v>1</v>
          </cell>
          <cell r="P52">
            <v>5</v>
          </cell>
          <cell r="Q52">
            <v>1800</v>
          </cell>
          <cell r="R52">
            <v>500</v>
          </cell>
          <cell r="S52">
            <v>2574.32</v>
          </cell>
          <cell r="T52">
            <v>244.560400000001</v>
          </cell>
          <cell r="U52">
            <v>28.5320466666668</v>
          </cell>
          <cell r="V52">
            <v>4.07600666666668</v>
          </cell>
          <cell r="W52">
            <v>8.15201333333334</v>
          </cell>
          <cell r="X52">
            <v>2.03800333333334</v>
          </cell>
          <cell r="Y52">
            <v>1287.71929824561</v>
          </cell>
        </row>
        <row r="53">
          <cell r="A53">
            <v>2</v>
          </cell>
          <cell r="B53">
            <v>3</v>
          </cell>
          <cell r="C53">
            <v>0.0454545454545455</v>
          </cell>
          <cell r="D53">
            <v>50</v>
          </cell>
          <cell r="E53">
            <v>150</v>
          </cell>
          <cell r="F53">
            <v>150</v>
          </cell>
          <cell r="G53">
            <v>50</v>
          </cell>
          <cell r="H53">
            <v>0.62</v>
          </cell>
          <cell r="I53">
            <v>0.2152</v>
          </cell>
          <cell r="J53">
            <v>0.1</v>
          </cell>
          <cell r="K53">
            <v>0.05</v>
          </cell>
          <cell r="L53">
            <v>0.012</v>
          </cell>
          <cell r="M53">
            <v>0.0028</v>
          </cell>
        </row>
        <row r="53">
          <cell r="O53">
            <v>1</v>
          </cell>
          <cell r="P53">
            <v>5</v>
          </cell>
          <cell r="Q53">
            <v>1800</v>
          </cell>
          <cell r="R53">
            <v>500</v>
          </cell>
          <cell r="S53">
            <v>2638.688</v>
          </cell>
          <cell r="T53">
            <v>250.67536</v>
          </cell>
          <cell r="U53">
            <v>29.2454586666668</v>
          </cell>
          <cell r="V53">
            <v>4.17792266666668</v>
          </cell>
          <cell r="W53">
            <v>8.35584533333334</v>
          </cell>
          <cell r="X53">
            <v>2.08896133333334</v>
          </cell>
          <cell r="Y53">
            <v>1312.28070175438</v>
          </cell>
        </row>
        <row r="54">
          <cell r="A54">
            <v>2</v>
          </cell>
          <cell r="B54">
            <v>4</v>
          </cell>
          <cell r="C54">
            <v>0.0454545454545455</v>
          </cell>
          <cell r="D54">
            <v>50</v>
          </cell>
          <cell r="E54">
            <v>200</v>
          </cell>
          <cell r="F54">
            <v>200</v>
          </cell>
          <cell r="G54">
            <v>50</v>
          </cell>
          <cell r="H54">
            <v>0.57</v>
          </cell>
          <cell r="I54">
            <v>0.2264</v>
          </cell>
          <cell r="J54">
            <v>0.12</v>
          </cell>
          <cell r="K54">
            <v>0.06</v>
          </cell>
          <cell r="L54">
            <v>0.018</v>
          </cell>
          <cell r="M54">
            <v>0.0056</v>
          </cell>
        </row>
        <row r="54">
          <cell r="O54">
            <v>1</v>
          </cell>
          <cell r="P54">
            <v>5</v>
          </cell>
          <cell r="Q54">
            <v>1800</v>
          </cell>
          <cell r="R54">
            <v>500</v>
          </cell>
          <cell r="S54">
            <v>2703.056</v>
          </cell>
          <cell r="T54">
            <v>256.790320000001</v>
          </cell>
          <cell r="U54">
            <v>29.9588706666668</v>
          </cell>
          <cell r="V54">
            <v>4.27983866666669</v>
          </cell>
          <cell r="W54">
            <v>8.55967733333334</v>
          </cell>
          <cell r="X54">
            <v>2.13991933333334</v>
          </cell>
          <cell r="Y54">
            <v>1336.84210526316</v>
          </cell>
        </row>
        <row r="55">
          <cell r="A55">
            <v>3</v>
          </cell>
          <cell r="B55">
            <v>5</v>
          </cell>
          <cell r="C55">
            <v>0.0454545454545455</v>
          </cell>
          <cell r="D55">
            <v>50</v>
          </cell>
          <cell r="E55">
            <v>250</v>
          </cell>
          <cell r="F55">
            <v>250</v>
          </cell>
          <cell r="G55">
            <v>50</v>
          </cell>
          <cell r="H55">
            <v>0.52</v>
          </cell>
          <cell r="I55">
            <v>0.2376</v>
          </cell>
          <cell r="J55">
            <v>0.14</v>
          </cell>
          <cell r="K55">
            <v>0.07</v>
          </cell>
          <cell r="L55">
            <v>0.024</v>
          </cell>
          <cell r="M55">
            <v>0.0084</v>
          </cell>
        </row>
        <row r="55">
          <cell r="O55">
            <v>1</v>
          </cell>
          <cell r="P55">
            <v>5</v>
          </cell>
          <cell r="Q55">
            <v>1800</v>
          </cell>
          <cell r="R55">
            <v>500</v>
          </cell>
          <cell r="S55">
            <v>2767.424</v>
          </cell>
          <cell r="T55">
            <v>262.905280000001</v>
          </cell>
          <cell r="U55">
            <v>30.6722826666668</v>
          </cell>
          <cell r="V55">
            <v>4.38175466666669</v>
          </cell>
          <cell r="W55">
            <v>8.76350933333334</v>
          </cell>
          <cell r="X55">
            <v>2.19087733333334</v>
          </cell>
          <cell r="Y55">
            <v>1361.40350877193</v>
          </cell>
        </row>
        <row r="56">
          <cell r="A56">
            <v>3</v>
          </cell>
          <cell r="B56">
            <v>6</v>
          </cell>
          <cell r="C56">
            <v>0.0454545454545455</v>
          </cell>
          <cell r="D56">
            <v>50</v>
          </cell>
          <cell r="E56">
            <v>300</v>
          </cell>
          <cell r="F56">
            <v>300</v>
          </cell>
          <cell r="G56">
            <v>50</v>
          </cell>
          <cell r="H56">
            <v>0.47</v>
          </cell>
          <cell r="I56">
            <v>0.2488</v>
          </cell>
          <cell r="J56">
            <v>0.16</v>
          </cell>
          <cell r="K56">
            <v>0.08</v>
          </cell>
          <cell r="L56">
            <v>0.03</v>
          </cell>
          <cell r="M56">
            <v>0.0112</v>
          </cell>
        </row>
        <row r="56">
          <cell r="O56">
            <v>1</v>
          </cell>
          <cell r="P56">
            <v>5</v>
          </cell>
          <cell r="Q56">
            <v>1800</v>
          </cell>
          <cell r="R56">
            <v>500</v>
          </cell>
          <cell r="S56">
            <v>2831.792</v>
          </cell>
          <cell r="T56">
            <v>269.020240000001</v>
          </cell>
          <cell r="U56">
            <v>31.3856946666669</v>
          </cell>
          <cell r="V56">
            <v>4.48367066666669</v>
          </cell>
          <cell r="W56">
            <v>8.96734133333334</v>
          </cell>
          <cell r="X56">
            <v>2.24183533333334</v>
          </cell>
          <cell r="Y56">
            <v>1385.9649122807</v>
          </cell>
        </row>
        <row r="57">
          <cell r="A57">
            <v>3</v>
          </cell>
          <cell r="B57">
            <v>7</v>
          </cell>
          <cell r="C57">
            <v>0.0454545454545455</v>
          </cell>
          <cell r="D57">
            <v>50</v>
          </cell>
          <cell r="E57">
            <v>350</v>
          </cell>
          <cell r="F57">
            <v>350</v>
          </cell>
          <cell r="G57">
            <v>50</v>
          </cell>
          <cell r="H57">
            <v>0.42</v>
          </cell>
          <cell r="I57">
            <v>0.26</v>
          </cell>
          <cell r="J57">
            <v>0.18</v>
          </cell>
          <cell r="K57">
            <v>0.09</v>
          </cell>
          <cell r="L57">
            <v>0.036</v>
          </cell>
          <cell r="M57">
            <v>0.014</v>
          </cell>
        </row>
        <row r="57">
          <cell r="O57">
            <v>1</v>
          </cell>
          <cell r="P57">
            <v>5</v>
          </cell>
          <cell r="Q57">
            <v>1800</v>
          </cell>
          <cell r="R57">
            <v>500</v>
          </cell>
          <cell r="S57">
            <v>2896.16</v>
          </cell>
          <cell r="T57">
            <v>275.135200000001</v>
          </cell>
          <cell r="U57">
            <v>32.0991066666669</v>
          </cell>
          <cell r="V57">
            <v>4.58558666666669</v>
          </cell>
          <cell r="W57">
            <v>9.17117333333334</v>
          </cell>
          <cell r="X57">
            <v>2.29279333333334</v>
          </cell>
          <cell r="Y57">
            <v>1410.52631578947</v>
          </cell>
        </row>
        <row r="58">
          <cell r="A58">
            <v>3</v>
          </cell>
          <cell r="B58">
            <v>8</v>
          </cell>
          <cell r="C58">
            <v>0.0454545454545455</v>
          </cell>
          <cell r="D58">
            <v>50</v>
          </cell>
          <cell r="E58">
            <v>400</v>
          </cell>
          <cell r="F58">
            <v>400</v>
          </cell>
          <cell r="G58">
            <v>50</v>
          </cell>
          <cell r="H58">
            <v>0.37</v>
          </cell>
          <cell r="I58">
            <v>0.2712</v>
          </cell>
          <cell r="J58">
            <v>0.2</v>
          </cell>
          <cell r="K58">
            <v>0.1</v>
          </cell>
          <cell r="L58">
            <v>0.042</v>
          </cell>
          <cell r="M58">
            <v>0.0168</v>
          </cell>
        </row>
        <row r="58">
          <cell r="O58">
            <v>1</v>
          </cell>
          <cell r="P58">
            <v>5</v>
          </cell>
          <cell r="Q58">
            <v>1800</v>
          </cell>
          <cell r="R58">
            <v>500</v>
          </cell>
          <cell r="S58">
            <v>2960.528</v>
          </cell>
          <cell r="T58">
            <v>281.250160000001</v>
          </cell>
          <cell r="U58">
            <v>32.8125186666669</v>
          </cell>
          <cell r="V58">
            <v>4.68750266666669</v>
          </cell>
          <cell r="W58">
            <v>9.37500533333334</v>
          </cell>
          <cell r="X58">
            <v>2.34375133333334</v>
          </cell>
          <cell r="Y58">
            <v>1435.08771929824</v>
          </cell>
        </row>
        <row r="59">
          <cell r="A59">
            <v>3</v>
          </cell>
          <cell r="B59">
            <v>9</v>
          </cell>
          <cell r="C59">
            <v>0.0454545454545455</v>
          </cell>
          <cell r="D59">
            <v>50</v>
          </cell>
          <cell r="E59">
            <v>450</v>
          </cell>
          <cell r="F59">
            <v>450</v>
          </cell>
          <cell r="G59">
            <v>50</v>
          </cell>
          <cell r="H59">
            <v>0.32</v>
          </cell>
          <cell r="I59">
            <v>0.2824</v>
          </cell>
          <cell r="J59">
            <v>0.22</v>
          </cell>
          <cell r="K59">
            <v>0.11</v>
          </cell>
          <cell r="L59">
            <v>0.048</v>
          </cell>
          <cell r="M59">
            <v>0.0196</v>
          </cell>
        </row>
        <row r="59">
          <cell r="O59">
            <v>1</v>
          </cell>
          <cell r="P59">
            <v>5</v>
          </cell>
          <cell r="Q59">
            <v>1800</v>
          </cell>
          <cell r="R59">
            <v>500</v>
          </cell>
          <cell r="S59">
            <v>3024.896</v>
          </cell>
          <cell r="T59">
            <v>287.365120000001</v>
          </cell>
          <cell r="U59">
            <v>33.5259306666669</v>
          </cell>
          <cell r="V59">
            <v>4.78941866666669</v>
          </cell>
          <cell r="W59">
            <v>9.57883733333334</v>
          </cell>
          <cell r="X59">
            <v>2.39470933333334</v>
          </cell>
          <cell r="Y59">
            <v>1459.64912280702</v>
          </cell>
        </row>
        <row r="60">
          <cell r="A60">
            <v>4</v>
          </cell>
          <cell r="B60">
            <v>10</v>
          </cell>
          <cell r="C60">
            <v>0.0454545454545455</v>
          </cell>
          <cell r="D60">
            <v>50</v>
          </cell>
          <cell r="E60">
            <v>500.000000000001</v>
          </cell>
          <cell r="F60">
            <v>500</v>
          </cell>
          <cell r="G60">
            <v>50</v>
          </cell>
          <cell r="H60">
            <v>0.27</v>
          </cell>
          <cell r="I60">
            <v>0.2936</v>
          </cell>
          <cell r="J60">
            <v>0.24</v>
          </cell>
          <cell r="K60">
            <v>0.12</v>
          </cell>
          <cell r="L60">
            <v>0.054</v>
          </cell>
          <cell r="M60">
            <v>0.0224</v>
          </cell>
        </row>
        <row r="60">
          <cell r="O60">
            <v>1</v>
          </cell>
          <cell r="P60">
            <v>5</v>
          </cell>
          <cell r="Q60">
            <v>1800</v>
          </cell>
          <cell r="R60">
            <v>500</v>
          </cell>
          <cell r="S60">
            <v>3089.264</v>
          </cell>
          <cell r="T60">
            <v>293.480080000001</v>
          </cell>
          <cell r="U60">
            <v>34.2393426666669</v>
          </cell>
          <cell r="V60">
            <v>4.89133466666669</v>
          </cell>
          <cell r="W60">
            <v>9.78266933333335</v>
          </cell>
          <cell r="X60">
            <v>2.44566733333334</v>
          </cell>
          <cell r="Y60">
            <v>1484.21052631579</v>
          </cell>
        </row>
        <row r="61">
          <cell r="A61">
            <v>4</v>
          </cell>
          <cell r="B61">
            <v>11</v>
          </cell>
          <cell r="C61">
            <v>0.0454545454545455</v>
          </cell>
          <cell r="D61">
            <v>50</v>
          </cell>
          <cell r="E61">
            <v>550.000000000001</v>
          </cell>
          <cell r="F61">
            <v>550</v>
          </cell>
          <cell r="G61">
            <v>50</v>
          </cell>
          <cell r="H61">
            <v>0.22</v>
          </cell>
          <cell r="I61">
            <v>0.3048</v>
          </cell>
          <cell r="J61">
            <v>0.26</v>
          </cell>
          <cell r="K61">
            <v>0.13</v>
          </cell>
          <cell r="L61">
            <v>0.06</v>
          </cell>
          <cell r="M61">
            <v>0.0252</v>
          </cell>
        </row>
        <row r="61">
          <cell r="O61">
            <v>1</v>
          </cell>
          <cell r="P61">
            <v>5</v>
          </cell>
          <cell r="Q61">
            <v>1800</v>
          </cell>
          <cell r="R61">
            <v>500</v>
          </cell>
          <cell r="S61">
            <v>3153.632</v>
          </cell>
          <cell r="T61">
            <v>299.595040000001</v>
          </cell>
          <cell r="U61">
            <v>34.9527546666669</v>
          </cell>
          <cell r="V61">
            <v>4.99325066666669</v>
          </cell>
          <cell r="W61">
            <v>9.98650133333335</v>
          </cell>
          <cell r="X61">
            <v>2.49662533333334</v>
          </cell>
          <cell r="Y61">
            <v>1508.77192982456</v>
          </cell>
        </row>
        <row r="62">
          <cell r="A62">
            <v>4</v>
          </cell>
          <cell r="B62">
            <v>12</v>
          </cell>
          <cell r="C62">
            <v>0.0454545454545455</v>
          </cell>
          <cell r="D62">
            <v>50</v>
          </cell>
          <cell r="E62">
            <v>600.000000000001</v>
          </cell>
          <cell r="F62">
            <v>600</v>
          </cell>
          <cell r="G62">
            <v>50</v>
          </cell>
          <cell r="H62">
            <v>0.17</v>
          </cell>
          <cell r="I62">
            <v>0.316</v>
          </cell>
          <cell r="J62">
            <v>0.28</v>
          </cell>
          <cell r="K62">
            <v>0.14</v>
          </cell>
          <cell r="L62">
            <v>0.066</v>
          </cell>
          <cell r="M62">
            <v>0.028</v>
          </cell>
        </row>
        <row r="62">
          <cell r="O62">
            <v>1</v>
          </cell>
          <cell r="P62">
            <v>5</v>
          </cell>
          <cell r="Q62">
            <v>1800</v>
          </cell>
          <cell r="R62">
            <v>500</v>
          </cell>
          <cell r="S62">
            <v>3218</v>
          </cell>
          <cell r="T62">
            <v>305.710000000001</v>
          </cell>
          <cell r="U62">
            <v>35.6661666666669</v>
          </cell>
          <cell r="V62">
            <v>5.09516666666669</v>
          </cell>
          <cell r="W62">
            <v>10.1903333333333</v>
          </cell>
          <cell r="X62">
            <v>2.54758333333334</v>
          </cell>
          <cell r="Y62">
            <v>1533.33333333333</v>
          </cell>
        </row>
        <row r="63">
          <cell r="A63">
            <v>4</v>
          </cell>
          <cell r="B63">
            <v>13</v>
          </cell>
          <cell r="C63">
            <v>0.0454545454545455</v>
          </cell>
          <cell r="D63">
            <v>50</v>
          </cell>
          <cell r="E63">
            <v>650.000000000001</v>
          </cell>
          <cell r="F63">
            <v>650</v>
          </cell>
          <cell r="G63">
            <v>50</v>
          </cell>
          <cell r="H63">
            <v>0.12</v>
          </cell>
          <cell r="I63">
            <v>0.3272</v>
          </cell>
          <cell r="J63">
            <v>0.3</v>
          </cell>
          <cell r="K63">
            <v>0.15</v>
          </cell>
          <cell r="L63">
            <v>0.072</v>
          </cell>
          <cell r="M63">
            <v>0.0308</v>
          </cell>
        </row>
        <row r="63">
          <cell r="O63">
            <v>1</v>
          </cell>
          <cell r="P63">
            <v>5</v>
          </cell>
          <cell r="Q63">
            <v>1800</v>
          </cell>
          <cell r="R63">
            <v>500</v>
          </cell>
          <cell r="S63">
            <v>3282.368</v>
          </cell>
          <cell r="T63">
            <v>311.824960000001</v>
          </cell>
          <cell r="U63">
            <v>36.3795786666669</v>
          </cell>
          <cell r="V63">
            <v>5.19708266666669</v>
          </cell>
          <cell r="W63">
            <v>10.3941653333333</v>
          </cell>
          <cell r="X63">
            <v>2.59854133333334</v>
          </cell>
          <cell r="Y63">
            <v>1557.8947368421</v>
          </cell>
        </row>
        <row r="64">
          <cell r="A64">
            <v>4</v>
          </cell>
          <cell r="B64">
            <v>14</v>
          </cell>
          <cell r="C64">
            <v>0.0454545454545455</v>
          </cell>
          <cell r="D64">
            <v>50</v>
          </cell>
          <cell r="E64">
            <v>700.000000000001</v>
          </cell>
          <cell r="F64">
            <v>700</v>
          </cell>
          <cell r="G64">
            <v>50</v>
          </cell>
          <cell r="H64">
            <v>0.0699999999999999</v>
          </cell>
          <cell r="I64">
            <v>0.3384</v>
          </cell>
          <cell r="J64">
            <v>0.32</v>
          </cell>
          <cell r="K64">
            <v>0.16</v>
          </cell>
          <cell r="L64">
            <v>0.078</v>
          </cell>
          <cell r="M64">
            <v>0.0336</v>
          </cell>
        </row>
        <row r="64">
          <cell r="O64">
            <v>1</v>
          </cell>
          <cell r="P64">
            <v>5</v>
          </cell>
          <cell r="Q64">
            <v>1800</v>
          </cell>
          <cell r="R64">
            <v>500</v>
          </cell>
          <cell r="S64">
            <v>3346.736</v>
          </cell>
          <cell r="T64">
            <v>317.939920000001</v>
          </cell>
          <cell r="U64">
            <v>37.0929906666669</v>
          </cell>
          <cell r="V64">
            <v>5.29899866666669</v>
          </cell>
          <cell r="W64">
            <v>10.5979973333333</v>
          </cell>
          <cell r="X64">
            <v>2.64949933333334</v>
          </cell>
          <cell r="Y64">
            <v>1582.45614035088</v>
          </cell>
        </row>
        <row r="65">
          <cell r="A65">
            <v>4</v>
          </cell>
          <cell r="B65">
            <v>15</v>
          </cell>
          <cell r="C65">
            <v>0.0454545454545455</v>
          </cell>
          <cell r="D65">
            <v>50</v>
          </cell>
          <cell r="E65">
            <v>750.000000000001</v>
          </cell>
          <cell r="F65">
            <v>750</v>
          </cell>
          <cell r="G65">
            <v>50</v>
          </cell>
          <cell r="H65">
            <v>0.0199999999999999</v>
          </cell>
          <cell r="I65">
            <v>0.3496</v>
          </cell>
          <cell r="J65">
            <v>0.34</v>
          </cell>
          <cell r="K65">
            <v>0.17</v>
          </cell>
          <cell r="L65">
            <v>0.084</v>
          </cell>
          <cell r="M65">
            <v>0.0364</v>
          </cell>
        </row>
        <row r="65">
          <cell r="O65">
            <v>1</v>
          </cell>
          <cell r="P65">
            <v>5</v>
          </cell>
          <cell r="Q65">
            <v>1800</v>
          </cell>
          <cell r="R65">
            <v>500</v>
          </cell>
          <cell r="S65">
            <v>3411.104</v>
          </cell>
          <cell r="T65">
            <v>324.054880000001</v>
          </cell>
          <cell r="U65">
            <v>37.8064026666669</v>
          </cell>
          <cell r="V65">
            <v>5.40091466666669</v>
          </cell>
          <cell r="W65">
            <v>10.8018293333333</v>
          </cell>
          <cell r="X65">
            <v>2.70045733333334</v>
          </cell>
          <cell r="Y65">
            <v>1607.01754385965</v>
          </cell>
        </row>
        <row r="66">
          <cell r="A66">
            <v>5</v>
          </cell>
          <cell r="B66">
            <v>16</v>
          </cell>
          <cell r="C66">
            <v>0.0454545454545455</v>
          </cell>
          <cell r="D66">
            <v>50</v>
          </cell>
          <cell r="E66">
            <v>800.000000000001</v>
          </cell>
          <cell r="F66">
            <v>800</v>
          </cell>
          <cell r="G66">
            <v>50</v>
          </cell>
        </row>
        <row r="66">
          <cell r="I66">
            <v>0.3308</v>
          </cell>
          <cell r="J66">
            <v>0.36</v>
          </cell>
          <cell r="K66">
            <v>0.18</v>
          </cell>
          <cell r="L66">
            <v>0.09</v>
          </cell>
          <cell r="M66">
            <v>0.0392</v>
          </cell>
        </row>
        <row r="66">
          <cell r="O66">
            <v>1</v>
          </cell>
          <cell r="P66">
            <v>5</v>
          </cell>
          <cell r="Q66">
            <v>1800</v>
          </cell>
          <cell r="R66">
            <v>500</v>
          </cell>
          <cell r="S66">
            <v>3459.272</v>
          </cell>
          <cell r="T66">
            <v>328.630840000001</v>
          </cell>
          <cell r="U66">
            <v>38.3402646666669</v>
          </cell>
          <cell r="V66">
            <v>5.47718066666669</v>
          </cell>
          <cell r="W66">
            <v>10.9543613333333</v>
          </cell>
          <cell r="X66">
            <v>2.73859033333334</v>
          </cell>
          <cell r="Y66">
            <v>1631.57894736842</v>
          </cell>
        </row>
        <row r="67">
          <cell r="A67">
            <v>5</v>
          </cell>
          <cell r="B67">
            <v>17</v>
          </cell>
          <cell r="C67">
            <v>0.0454545454545455</v>
          </cell>
          <cell r="D67">
            <v>50</v>
          </cell>
          <cell r="E67">
            <v>850.000000000001</v>
          </cell>
          <cell r="F67">
            <v>850</v>
          </cell>
          <cell r="G67">
            <v>50</v>
          </cell>
        </row>
        <row r="67">
          <cell r="I67">
            <v>0.292</v>
          </cell>
          <cell r="J67">
            <v>0.38</v>
          </cell>
          <cell r="K67">
            <v>0.19</v>
          </cell>
          <cell r="L67">
            <v>0.096</v>
          </cell>
          <cell r="M67">
            <v>0.042</v>
          </cell>
        </row>
        <row r="67">
          <cell r="O67">
            <v>1</v>
          </cell>
          <cell r="P67">
            <v>5</v>
          </cell>
          <cell r="Q67">
            <v>1800</v>
          </cell>
          <cell r="R67">
            <v>500</v>
          </cell>
          <cell r="S67">
            <v>3496.64</v>
          </cell>
          <cell r="T67">
            <v>332.180800000001</v>
          </cell>
          <cell r="U67">
            <v>38.7544266666669</v>
          </cell>
          <cell r="V67">
            <v>5.53634666666669</v>
          </cell>
          <cell r="W67">
            <v>11.0726933333333</v>
          </cell>
          <cell r="X67">
            <v>2.76817333333334</v>
          </cell>
          <cell r="Y67">
            <v>1656.14035087719</v>
          </cell>
        </row>
        <row r="68">
          <cell r="A68">
            <v>5</v>
          </cell>
          <cell r="B68">
            <v>18</v>
          </cell>
          <cell r="C68">
            <v>0.0454545454545455</v>
          </cell>
          <cell r="D68">
            <v>50</v>
          </cell>
          <cell r="E68">
            <v>900.000000000001</v>
          </cell>
          <cell r="F68">
            <v>900</v>
          </cell>
          <cell r="G68">
            <v>50</v>
          </cell>
        </row>
        <row r="68">
          <cell r="I68">
            <v>0.2532</v>
          </cell>
          <cell r="J68">
            <v>0.4</v>
          </cell>
          <cell r="K68">
            <v>0.2</v>
          </cell>
          <cell r="L68">
            <v>0.102</v>
          </cell>
          <cell r="M68">
            <v>0.0448</v>
          </cell>
        </row>
        <row r="68">
          <cell r="O68">
            <v>1</v>
          </cell>
          <cell r="P68">
            <v>5</v>
          </cell>
          <cell r="Q68">
            <v>1800</v>
          </cell>
          <cell r="R68">
            <v>500</v>
          </cell>
          <cell r="S68">
            <v>3534.008</v>
          </cell>
          <cell r="T68">
            <v>335.730760000001</v>
          </cell>
          <cell r="U68">
            <v>39.1685886666669</v>
          </cell>
          <cell r="V68">
            <v>5.59551266666669</v>
          </cell>
          <cell r="W68">
            <v>11.1910253333333</v>
          </cell>
          <cell r="X68">
            <v>2.79775633333334</v>
          </cell>
          <cell r="Y68">
            <v>1680.70175438596</v>
          </cell>
        </row>
        <row r="69">
          <cell r="A69">
            <v>5</v>
          </cell>
          <cell r="B69">
            <v>19</v>
          </cell>
          <cell r="C69">
            <v>0.0454545454545455</v>
          </cell>
          <cell r="D69">
            <v>50</v>
          </cell>
          <cell r="E69">
            <v>950.000000000001</v>
          </cell>
          <cell r="F69">
            <v>950</v>
          </cell>
          <cell r="G69">
            <v>50</v>
          </cell>
        </row>
        <row r="69">
          <cell r="I69">
            <v>0.2144</v>
          </cell>
          <cell r="J69">
            <v>0.42</v>
          </cell>
          <cell r="K69">
            <v>0.21</v>
          </cell>
          <cell r="L69">
            <v>0.108</v>
          </cell>
          <cell r="M69">
            <v>0.0476</v>
          </cell>
        </row>
        <row r="69">
          <cell r="O69">
            <v>1</v>
          </cell>
          <cell r="P69">
            <v>5</v>
          </cell>
          <cell r="Q69">
            <v>1800</v>
          </cell>
          <cell r="R69">
            <v>500</v>
          </cell>
          <cell r="S69">
            <v>3571.376</v>
          </cell>
          <cell r="T69">
            <v>339.280720000001</v>
          </cell>
          <cell r="U69">
            <v>39.5827506666669</v>
          </cell>
          <cell r="V69">
            <v>5.65467866666669</v>
          </cell>
          <cell r="W69">
            <v>11.3093573333333</v>
          </cell>
          <cell r="X69">
            <v>2.82733933333334</v>
          </cell>
          <cell r="Y69">
            <v>1705.26315789474</v>
          </cell>
        </row>
        <row r="70">
          <cell r="A70">
            <v>5</v>
          </cell>
          <cell r="B70">
            <v>20</v>
          </cell>
          <cell r="C70">
            <v>0.0454545454545455</v>
          </cell>
          <cell r="D70">
            <v>50</v>
          </cell>
          <cell r="E70">
            <v>1000</v>
          </cell>
          <cell r="F70">
            <v>1000</v>
          </cell>
          <cell r="G70">
            <v>50</v>
          </cell>
        </row>
        <row r="70">
          <cell r="I70">
            <v>0.1756</v>
          </cell>
          <cell r="J70">
            <v>0.44</v>
          </cell>
          <cell r="K70">
            <v>0.22</v>
          </cell>
          <cell r="L70">
            <v>0.114</v>
          </cell>
          <cell r="M70">
            <v>0.0504</v>
          </cell>
        </row>
        <row r="70">
          <cell r="O70">
            <v>1</v>
          </cell>
          <cell r="P70">
            <v>5</v>
          </cell>
          <cell r="Q70">
            <v>1800</v>
          </cell>
          <cell r="R70">
            <v>500</v>
          </cell>
          <cell r="S70">
            <v>3608.744</v>
          </cell>
          <cell r="T70">
            <v>342.830680000001</v>
          </cell>
          <cell r="U70">
            <v>39.9969126666669</v>
          </cell>
          <cell r="V70">
            <v>5.71384466666669</v>
          </cell>
          <cell r="W70">
            <v>11.4276893333333</v>
          </cell>
          <cell r="X70">
            <v>2.85692233333334</v>
          </cell>
          <cell r="Y70">
            <v>1729.82456140351</v>
          </cell>
        </row>
        <row r="71">
          <cell r="A71">
            <v>5</v>
          </cell>
          <cell r="B71">
            <v>21</v>
          </cell>
          <cell r="C71">
            <v>0.0454545454545455</v>
          </cell>
          <cell r="D71">
            <v>50</v>
          </cell>
          <cell r="E71">
            <v>1050</v>
          </cell>
          <cell r="F71">
            <v>1050</v>
          </cell>
          <cell r="G71">
            <v>50</v>
          </cell>
        </row>
        <row r="71">
          <cell r="I71">
            <v>0.1368</v>
          </cell>
          <cell r="J71">
            <v>0.46</v>
          </cell>
          <cell r="K71">
            <v>0.23</v>
          </cell>
          <cell r="L71">
            <v>0.12</v>
          </cell>
          <cell r="M71">
            <v>0.0532</v>
          </cell>
        </row>
        <row r="71">
          <cell r="O71">
            <v>1</v>
          </cell>
          <cell r="P71">
            <v>5</v>
          </cell>
          <cell r="Q71">
            <v>1800</v>
          </cell>
          <cell r="R71">
            <v>500</v>
          </cell>
          <cell r="S71">
            <v>3646.112</v>
          </cell>
          <cell r="T71">
            <v>346.380640000001</v>
          </cell>
          <cell r="U71">
            <v>40.4110746666669</v>
          </cell>
          <cell r="V71">
            <v>5.77301066666669</v>
          </cell>
          <cell r="W71">
            <v>11.5460213333333</v>
          </cell>
          <cell r="X71">
            <v>2.88650533333334</v>
          </cell>
          <cell r="Y71">
            <v>1754.38596491228</v>
          </cell>
        </row>
        <row r="72">
          <cell r="A72">
            <v>5</v>
          </cell>
          <cell r="B72">
            <v>22</v>
          </cell>
          <cell r="C72">
            <v>0.0454545454545455</v>
          </cell>
          <cell r="D72">
            <v>50</v>
          </cell>
          <cell r="E72">
            <v>1100</v>
          </cell>
          <cell r="F72">
            <v>1100</v>
          </cell>
          <cell r="G72">
            <v>50</v>
          </cell>
        </row>
        <row r="72">
          <cell r="I72">
            <v>0.0969999999999999</v>
          </cell>
          <cell r="J72">
            <v>0.48</v>
          </cell>
          <cell r="K72">
            <v>0.24</v>
          </cell>
          <cell r="L72">
            <v>0.126</v>
          </cell>
          <cell r="M72">
            <v>0.056</v>
          </cell>
          <cell r="N72">
            <v>0.001</v>
          </cell>
          <cell r="O72">
            <v>1</v>
          </cell>
          <cell r="P72">
            <v>5</v>
          </cell>
          <cell r="Q72">
            <v>1800</v>
          </cell>
          <cell r="R72">
            <v>500</v>
          </cell>
          <cell r="S72">
            <v>3686.18</v>
          </cell>
          <cell r="T72">
            <v>350.187100000001</v>
          </cell>
          <cell r="U72">
            <v>40.8551616666669</v>
          </cell>
          <cell r="V72">
            <v>5.83645166666669</v>
          </cell>
          <cell r="W72">
            <v>11.6729033333333</v>
          </cell>
          <cell r="X72">
            <v>2.91822583333334</v>
          </cell>
          <cell r="Y72">
            <v>1778.94736842105</v>
          </cell>
        </row>
        <row r="73">
          <cell r="A73">
            <v>6</v>
          </cell>
          <cell r="B73">
            <v>23</v>
          </cell>
        </row>
        <row r="73">
          <cell r="E73">
            <v>50</v>
          </cell>
        </row>
        <row r="73">
          <cell r="G73">
            <v>50</v>
          </cell>
        </row>
        <row r="73">
          <cell r="J73">
            <v>0.5572</v>
          </cell>
          <cell r="K73">
            <v>0.25</v>
          </cell>
          <cell r="L73">
            <v>0.132</v>
          </cell>
          <cell r="M73">
            <v>0.0588</v>
          </cell>
          <cell r="N73">
            <v>0.002</v>
          </cell>
        </row>
        <row r="74">
          <cell r="A74">
            <v>6</v>
          </cell>
          <cell r="B74">
            <v>100</v>
          </cell>
        </row>
        <row r="74">
          <cell r="E74">
            <v>40</v>
          </cell>
        </row>
        <row r="74">
          <cell r="G74">
            <v>40</v>
          </cell>
        </row>
        <row r="74">
          <cell r="J74">
            <v>0.5374</v>
          </cell>
          <cell r="K74">
            <v>0.26</v>
          </cell>
          <cell r="L74">
            <v>0.138</v>
          </cell>
          <cell r="M74">
            <v>0.0616</v>
          </cell>
          <cell r="N74">
            <v>0.003</v>
          </cell>
        </row>
        <row r="75">
          <cell r="A75">
            <v>6</v>
          </cell>
          <cell r="B75">
            <v>200</v>
          </cell>
        </row>
        <row r="75">
          <cell r="E75">
            <v>30</v>
          </cell>
        </row>
        <row r="75">
          <cell r="G75">
            <v>30</v>
          </cell>
        </row>
        <row r="75">
          <cell r="J75">
            <v>0.5176</v>
          </cell>
          <cell r="K75">
            <v>0.27</v>
          </cell>
          <cell r="L75">
            <v>0.144</v>
          </cell>
          <cell r="M75">
            <v>0.0644</v>
          </cell>
          <cell r="N75">
            <v>0.004</v>
          </cell>
        </row>
        <row r="76">
          <cell r="A76">
            <v>6</v>
          </cell>
          <cell r="B76">
            <v>300</v>
          </cell>
        </row>
        <row r="76">
          <cell r="E76">
            <v>20</v>
          </cell>
        </row>
        <row r="76">
          <cell r="G76">
            <v>20</v>
          </cell>
        </row>
        <row r="76">
          <cell r="J76">
            <v>0.4978</v>
          </cell>
          <cell r="K76">
            <v>0.28</v>
          </cell>
          <cell r="L76">
            <v>0.15</v>
          </cell>
          <cell r="M76">
            <v>0.0672</v>
          </cell>
          <cell r="N76">
            <v>0.005</v>
          </cell>
        </row>
        <row r="77">
          <cell r="A77">
            <v>6</v>
          </cell>
          <cell r="B77">
            <v>400</v>
          </cell>
        </row>
        <row r="77">
          <cell r="E77">
            <v>10</v>
          </cell>
        </row>
        <row r="77">
          <cell r="G77">
            <v>10</v>
          </cell>
        </row>
        <row r="77">
          <cell r="J77">
            <v>0.478</v>
          </cell>
          <cell r="K77">
            <v>0.29</v>
          </cell>
          <cell r="L77">
            <v>0.156</v>
          </cell>
          <cell r="M77">
            <v>0.07</v>
          </cell>
          <cell r="N77">
            <v>0.006</v>
          </cell>
        </row>
        <row r="78">
          <cell r="A78">
            <v>6</v>
          </cell>
          <cell r="B78">
            <v>500</v>
          </cell>
        </row>
        <row r="78">
          <cell r="E78">
            <v>5</v>
          </cell>
        </row>
        <row r="78">
          <cell r="G78">
            <v>5</v>
          </cell>
        </row>
        <row r="78">
          <cell r="J78">
            <v>0.4582</v>
          </cell>
          <cell r="K78">
            <v>0.3</v>
          </cell>
          <cell r="L78">
            <v>0.162</v>
          </cell>
          <cell r="M78">
            <v>0.0728</v>
          </cell>
          <cell r="N78">
            <v>0.007</v>
          </cell>
        </row>
        <row r="79">
          <cell r="A79">
            <v>6</v>
          </cell>
          <cell r="B79">
            <v>600</v>
          </cell>
        </row>
        <row r="79">
          <cell r="E79">
            <v>3</v>
          </cell>
        </row>
        <row r="79">
          <cell r="G79">
            <v>3</v>
          </cell>
        </row>
        <row r="79">
          <cell r="J79">
            <v>0.4384</v>
          </cell>
          <cell r="K79">
            <v>0.31</v>
          </cell>
          <cell r="L79">
            <v>0.168</v>
          </cell>
          <cell r="M79">
            <v>0.0756</v>
          </cell>
          <cell r="N79">
            <v>0.008</v>
          </cell>
        </row>
        <row r="80">
          <cell r="A80">
            <v>6</v>
          </cell>
          <cell r="B80">
            <v>700</v>
          </cell>
        </row>
        <row r="80">
          <cell r="E80">
            <v>2</v>
          </cell>
        </row>
        <row r="80">
          <cell r="G80">
            <v>2</v>
          </cell>
        </row>
        <row r="80">
          <cell r="J80">
            <v>0.3886</v>
          </cell>
          <cell r="K80">
            <v>0.35</v>
          </cell>
          <cell r="L80">
            <v>0.174</v>
          </cell>
          <cell r="M80">
            <v>0.0784</v>
          </cell>
          <cell r="N80">
            <v>0.009</v>
          </cell>
        </row>
        <row r="81">
          <cell r="A81">
            <v>6</v>
          </cell>
          <cell r="B81">
            <v>800</v>
          </cell>
        </row>
        <row r="81">
          <cell r="E81">
            <v>1</v>
          </cell>
        </row>
        <row r="81">
          <cell r="G81">
            <v>1</v>
          </cell>
        </row>
        <row r="81">
          <cell r="J81">
            <v>0.3088</v>
          </cell>
          <cell r="K81">
            <v>0.4</v>
          </cell>
          <cell r="L81">
            <v>0.2</v>
          </cell>
          <cell r="M81">
            <v>0.0812</v>
          </cell>
          <cell r="N81">
            <v>0.01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@挂机科技配置"/>
      <sheetName val="@挂机科技等级配置"/>
      <sheetName val="@挂机科技常量配置"/>
      <sheetName val="代对表"/>
      <sheetName val="数值计算"/>
    </sheetNames>
    <sheetDataSet>
      <sheetData sheetId="0"/>
      <sheetData sheetId="1"/>
      <sheetData sheetId="2"/>
      <sheetData sheetId="3"/>
      <sheetData sheetId="4">
        <row r="12">
          <cell r="B12">
            <v>1440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@抽奖配置"/>
      <sheetName val="@抽奖积分配置"/>
      <sheetName val="代对表"/>
      <sheetName val="抽奖数值"/>
    </sheetNames>
    <sheetDataSet>
      <sheetData sheetId="0"/>
      <sheetData sheetId="1"/>
      <sheetData sheetId="2"/>
      <sheetData sheetId="3">
        <row r="1">
          <cell r="E1" t="str">
            <v>名称</v>
          </cell>
          <cell r="F1" t="str">
            <v>数量</v>
          </cell>
          <cell r="G1" t="str">
            <v>概率</v>
          </cell>
        </row>
        <row r="2">
          <cell r="E2" t="str">
            <v>火焰法环</v>
          </cell>
          <cell r="F2">
            <v>1</v>
          </cell>
          <cell r="G2">
            <v>1835</v>
          </cell>
        </row>
        <row r="3">
          <cell r="E3" t="str">
            <v>冰霜新星</v>
          </cell>
          <cell r="F3">
            <v>1</v>
          </cell>
          <cell r="G3">
            <v>1835</v>
          </cell>
        </row>
        <row r="4">
          <cell r="E4" t="str">
            <v>火焰轰鸣</v>
          </cell>
          <cell r="F4">
            <v>1</v>
          </cell>
          <cell r="G4">
            <v>1835</v>
          </cell>
        </row>
        <row r="5">
          <cell r="E5" t="str">
            <v>反击风暴</v>
          </cell>
          <cell r="F5">
            <v>1</v>
          </cell>
          <cell r="G5">
            <v>1835</v>
          </cell>
        </row>
        <row r="6">
          <cell r="E6" t="str">
            <v>治愈附魔</v>
          </cell>
          <cell r="F6">
            <v>1</v>
          </cell>
          <cell r="G6">
            <v>1835</v>
          </cell>
        </row>
        <row r="7">
          <cell r="E7" t="str">
            <v>寒冰法球</v>
          </cell>
          <cell r="F7">
            <v>1</v>
          </cell>
          <cell r="G7">
            <v>1835</v>
          </cell>
        </row>
        <row r="8">
          <cell r="E8" t="str">
            <v>火焰法环碎片</v>
          </cell>
          <cell r="F8">
            <v>8</v>
          </cell>
          <cell r="G8">
            <v>63822</v>
          </cell>
        </row>
        <row r="9">
          <cell r="E9" t="str">
            <v>冰霜新星碎片</v>
          </cell>
          <cell r="F9">
            <v>8</v>
          </cell>
          <cell r="G9">
            <v>63822</v>
          </cell>
        </row>
        <row r="10">
          <cell r="E10" t="str">
            <v>火焰轰鸣碎片</v>
          </cell>
          <cell r="F10">
            <v>8</v>
          </cell>
          <cell r="G10">
            <v>63822</v>
          </cell>
        </row>
        <row r="11">
          <cell r="E11" t="str">
            <v>反击风暴碎片</v>
          </cell>
          <cell r="F11">
            <v>8</v>
          </cell>
          <cell r="G11">
            <v>63822</v>
          </cell>
        </row>
        <row r="12">
          <cell r="E12" t="str">
            <v>治愈附魔碎片</v>
          </cell>
          <cell r="F12">
            <v>8</v>
          </cell>
          <cell r="G12">
            <v>63822</v>
          </cell>
        </row>
        <row r="13">
          <cell r="E13" t="str">
            <v>寒冰法球碎片</v>
          </cell>
          <cell r="F13">
            <v>8</v>
          </cell>
          <cell r="G13">
            <v>63822</v>
          </cell>
        </row>
        <row r="14">
          <cell r="E14" t="str">
            <v>使徒芯片1</v>
          </cell>
          <cell r="F14">
            <v>25</v>
          </cell>
          <cell r="G14">
            <v>200000</v>
          </cell>
        </row>
        <row r="15">
          <cell r="E15" t="str">
            <v>使徒芯片2</v>
          </cell>
          <cell r="F15">
            <v>50</v>
          </cell>
          <cell r="G15">
            <v>300000</v>
          </cell>
        </row>
        <row r="16">
          <cell r="E16" t="str">
            <v>使徒芯片3</v>
          </cell>
          <cell r="F16">
            <v>100</v>
          </cell>
          <cell r="G16">
            <v>90000</v>
          </cell>
        </row>
        <row r="17">
          <cell r="E17" t="str">
            <v>使徒芯片4</v>
          </cell>
          <cell r="F17">
            <v>999</v>
          </cell>
          <cell r="G17">
            <v>1305</v>
          </cell>
        </row>
        <row r="18">
          <cell r="F18">
            <v>3030.3695</v>
          </cell>
          <cell r="G18">
            <v>3030.30303030303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13" sqref="D13"/>
    </sheetView>
  </sheetViews>
  <sheetFormatPr defaultColWidth="10.625" defaultRowHeight="15.75" outlineLevelCol="4"/>
  <cols>
    <col min="1" max="1" width="7.375" style="8" customWidth="1"/>
    <col min="2" max="2" width="38.25" style="8" customWidth="1"/>
    <col min="3" max="3" width="18.875" style="8" customWidth="1"/>
    <col min="4" max="4" width="85.625" style="8" customWidth="1"/>
    <col min="5" max="5" width="61.5" style="8" customWidth="1"/>
    <col min="6" max="6" width="44" style="8" customWidth="1"/>
    <col min="7" max="16384" width="10.625" style="8"/>
  </cols>
  <sheetData>
    <row r="1" spans="1:5">
      <c r="A1" s="8" t="s">
        <v>0</v>
      </c>
      <c r="B1" s="8" t="s">
        <v>1</v>
      </c>
      <c r="C1" s="8" t="s">
        <v>2</v>
      </c>
      <c r="D1" s="8" t="s">
        <v>3</v>
      </c>
      <c r="E1" s="106"/>
    </row>
    <row r="2" s="3" customFormat="1" spans="1:4">
      <c r="A2" s="3" t="s">
        <v>4</v>
      </c>
      <c r="B2" s="3" t="s">
        <v>5</v>
      </c>
      <c r="C2" s="3" t="s">
        <v>6</v>
      </c>
      <c r="D2" s="3" t="s">
        <v>7</v>
      </c>
    </row>
    <row r="3" spans="1:4">
      <c r="A3" s="8">
        <v>1</v>
      </c>
      <c r="B3" s="8" t="s">
        <v>8</v>
      </c>
      <c r="C3" s="8" t="s">
        <v>9</v>
      </c>
      <c r="D3" s="6" t="s">
        <v>10</v>
      </c>
    </row>
    <row r="4" spans="1:4">
      <c r="A4" s="8">
        <v>2</v>
      </c>
      <c r="B4" s="8" t="s">
        <v>11</v>
      </c>
      <c r="C4" s="8" t="s">
        <v>12</v>
      </c>
      <c r="D4" s="6" t="s">
        <v>13</v>
      </c>
    </row>
    <row r="5" spans="1:4">
      <c r="A5" s="8">
        <v>3</v>
      </c>
      <c r="B5" s="8" t="s">
        <v>14</v>
      </c>
      <c r="C5" s="8" t="s">
        <v>12</v>
      </c>
      <c r="D5" s="8" t="s">
        <v>15</v>
      </c>
    </row>
    <row r="6" spans="1:4">
      <c r="A6" s="8">
        <v>4</v>
      </c>
      <c r="B6" s="8" t="s">
        <v>16</v>
      </c>
      <c r="C6" s="8" t="s">
        <v>12</v>
      </c>
      <c r="D6" s="8" t="s">
        <v>17</v>
      </c>
    </row>
    <row r="7" spans="1:4">
      <c r="A7" s="6">
        <v>5</v>
      </c>
      <c r="B7" s="6" t="s">
        <v>18</v>
      </c>
      <c r="C7" s="6" t="s">
        <v>12</v>
      </c>
      <c r="D7" s="6" t="s">
        <v>19</v>
      </c>
    </row>
    <row r="8" spans="1:4">
      <c r="A8" s="6">
        <v>6</v>
      </c>
      <c r="B8" s="6" t="s">
        <v>20</v>
      </c>
      <c r="C8" s="6" t="s">
        <v>12</v>
      </c>
      <c r="D8" s="6" t="s">
        <v>21</v>
      </c>
    </row>
    <row r="9" spans="1:4">
      <c r="A9" s="6">
        <v>7</v>
      </c>
      <c r="B9" s="6" t="s">
        <v>22</v>
      </c>
      <c r="C9" s="6" t="s">
        <v>12</v>
      </c>
      <c r="D9" s="6" t="s">
        <v>23</v>
      </c>
    </row>
    <row r="10" spans="1:4">
      <c r="A10" s="6">
        <v>8</v>
      </c>
      <c r="B10" s="6" t="s">
        <v>24</v>
      </c>
      <c r="C10" s="6" t="s">
        <v>12</v>
      </c>
      <c r="D10" s="6" t="s">
        <v>25</v>
      </c>
    </row>
    <row r="11" spans="1:4">
      <c r="A11" s="6">
        <v>9</v>
      </c>
      <c r="B11" s="6" t="s">
        <v>26</v>
      </c>
      <c r="C11" s="6" t="s">
        <v>12</v>
      </c>
      <c r="D11" s="6" t="s">
        <v>27</v>
      </c>
    </row>
    <row r="12" spans="1:4">
      <c r="A12" s="6">
        <v>10</v>
      </c>
      <c r="B12" s="6" t="s">
        <v>28</v>
      </c>
      <c r="C12" s="6" t="s">
        <v>12</v>
      </c>
      <c r="D12" s="6" t="s">
        <v>29</v>
      </c>
    </row>
    <row r="13" spans="1:4">
      <c r="A13" s="6">
        <v>11</v>
      </c>
      <c r="B13" s="6" t="s">
        <v>30</v>
      </c>
      <c r="C13" s="6" t="s">
        <v>12</v>
      </c>
      <c r="D13" s="6" t="s">
        <v>31</v>
      </c>
    </row>
    <row r="14" spans="1:4">
      <c r="A14" s="6">
        <v>12</v>
      </c>
      <c r="B14" s="6" t="s">
        <v>32</v>
      </c>
      <c r="C14" s="6" t="s">
        <v>12</v>
      </c>
      <c r="D14" s="6" t="s">
        <v>29</v>
      </c>
    </row>
    <row r="15" spans="1:4">
      <c r="A15" s="6">
        <v>13</v>
      </c>
      <c r="B15" s="6" t="s">
        <v>33</v>
      </c>
      <c r="C15" s="6" t="s">
        <v>12</v>
      </c>
      <c r="D15" s="107" t="s">
        <v>34</v>
      </c>
    </row>
    <row r="16" spans="1:4">
      <c r="A16" s="6">
        <v>14</v>
      </c>
      <c r="B16" s="6" t="s">
        <v>35</v>
      </c>
      <c r="C16" s="6" t="s">
        <v>12</v>
      </c>
      <c r="D16" s="107" t="s">
        <v>36</v>
      </c>
    </row>
    <row r="17" spans="1:4">
      <c r="A17" s="6">
        <v>15</v>
      </c>
      <c r="B17" s="6" t="s">
        <v>37</v>
      </c>
      <c r="C17" s="6" t="s">
        <v>12</v>
      </c>
      <c r="D17" s="107" t="s">
        <v>38</v>
      </c>
    </row>
    <row r="18" spans="1:4">
      <c r="A18" s="6">
        <v>16</v>
      </c>
      <c r="B18" s="6" t="s">
        <v>39</v>
      </c>
      <c r="C18" s="6" t="s">
        <v>12</v>
      </c>
      <c r="D18" s="107" t="s">
        <v>40</v>
      </c>
    </row>
    <row r="19" spans="1:4">
      <c r="A19" s="6">
        <v>17</v>
      </c>
      <c r="B19" s="6" t="s">
        <v>41</v>
      </c>
      <c r="C19" s="6" t="s">
        <v>42</v>
      </c>
      <c r="D19" s="6" t="s">
        <v>43</v>
      </c>
    </row>
    <row r="20" spans="1:4">
      <c r="A20" s="6">
        <v>18</v>
      </c>
      <c r="B20" s="6" t="s">
        <v>44</v>
      </c>
      <c r="C20" s="6" t="s">
        <v>42</v>
      </c>
      <c r="D20" s="6" t="s">
        <v>45</v>
      </c>
    </row>
    <row r="21" spans="1:4">
      <c r="A21" s="6">
        <v>19</v>
      </c>
      <c r="B21" s="6" t="s">
        <v>46</v>
      </c>
      <c r="C21" s="6" t="s">
        <v>42</v>
      </c>
      <c r="D21" s="6" t="s">
        <v>47</v>
      </c>
    </row>
    <row r="22" spans="1:4">
      <c r="A22" s="6">
        <v>20</v>
      </c>
      <c r="B22" s="6" t="s">
        <v>48</v>
      </c>
      <c r="C22" s="6" t="s">
        <v>42</v>
      </c>
      <c r="D22" s="6" t="s">
        <v>49</v>
      </c>
    </row>
    <row r="23" spans="1:4">
      <c r="A23" s="6">
        <v>21</v>
      </c>
      <c r="B23" s="6" t="s">
        <v>50</v>
      </c>
      <c r="C23" s="6" t="s">
        <v>9</v>
      </c>
      <c r="D23" s="8">
        <v>14</v>
      </c>
    </row>
    <row r="24" spans="1:4">
      <c r="A24" s="6">
        <v>22</v>
      </c>
      <c r="B24" s="6" t="s">
        <v>51</v>
      </c>
      <c r="C24" s="6" t="s">
        <v>42</v>
      </c>
      <c r="D24" s="6" t="s">
        <v>52</v>
      </c>
    </row>
    <row r="25" spans="1:4">
      <c r="A25" s="6">
        <v>23</v>
      </c>
      <c r="B25" s="6" t="s">
        <v>53</v>
      </c>
      <c r="C25" s="6" t="s">
        <v>42</v>
      </c>
      <c r="D25" s="6" t="s">
        <v>54</v>
      </c>
    </row>
    <row r="26" spans="1:4">
      <c r="A26" s="6">
        <v>24</v>
      </c>
      <c r="B26" s="8" t="s">
        <v>55</v>
      </c>
      <c r="C26" s="6" t="s">
        <v>12</v>
      </c>
      <c r="D26" s="6" t="s">
        <v>56</v>
      </c>
    </row>
    <row r="27" spans="1:4">
      <c r="A27" s="6">
        <v>25</v>
      </c>
      <c r="B27" s="6" t="s">
        <v>57</v>
      </c>
      <c r="C27" s="6" t="s">
        <v>12</v>
      </c>
      <c r="D27" s="6" t="s">
        <v>58</v>
      </c>
    </row>
    <row r="28" spans="1:4">
      <c r="A28" s="6">
        <v>26</v>
      </c>
      <c r="B28" s="6" t="s">
        <v>59</v>
      </c>
      <c r="C28" s="6" t="s">
        <v>12</v>
      </c>
      <c r="D28" s="6" t="s">
        <v>60</v>
      </c>
    </row>
    <row r="29" spans="1:4">
      <c r="A29" s="6">
        <v>27</v>
      </c>
      <c r="B29" s="6" t="s">
        <v>61</v>
      </c>
      <c r="C29" s="6" t="s">
        <v>42</v>
      </c>
      <c r="D29" s="6" t="s">
        <v>62</v>
      </c>
    </row>
    <row r="30" spans="1:4">
      <c r="A30" s="6">
        <v>28</v>
      </c>
      <c r="B30" s="6" t="s">
        <v>63</v>
      </c>
      <c r="C30" s="6" t="s">
        <v>42</v>
      </c>
      <c r="D30" s="6" t="s">
        <v>64</v>
      </c>
    </row>
    <row r="31" spans="1:4">
      <c r="A31" s="6">
        <v>29</v>
      </c>
      <c r="B31" s="8" t="s">
        <v>65</v>
      </c>
      <c r="C31" s="6" t="s">
        <v>9</v>
      </c>
      <c r="D31" s="6">
        <v>80</v>
      </c>
    </row>
    <row r="32" spans="1:4">
      <c r="A32" s="6">
        <v>30</v>
      </c>
      <c r="B32" s="8" t="s">
        <v>66</v>
      </c>
      <c r="C32" s="6" t="s">
        <v>9</v>
      </c>
      <c r="D32" s="6">
        <v>81</v>
      </c>
    </row>
    <row r="33" spans="1:4">
      <c r="A33" s="6">
        <v>31</v>
      </c>
      <c r="B33" s="8" t="s">
        <v>67</v>
      </c>
      <c r="C33" s="6" t="s">
        <v>9</v>
      </c>
      <c r="D33" s="6">
        <v>82</v>
      </c>
    </row>
    <row r="34" spans="1:4">
      <c r="A34" s="6">
        <v>32</v>
      </c>
      <c r="B34" s="8" t="s">
        <v>68</v>
      </c>
      <c r="C34" s="6" t="s">
        <v>9</v>
      </c>
      <c r="D34" s="6">
        <v>83</v>
      </c>
    </row>
    <row r="35" spans="1:4">
      <c r="A35" s="6">
        <v>33</v>
      </c>
      <c r="B35" s="6" t="s">
        <v>69</v>
      </c>
      <c r="C35" s="6" t="s">
        <v>9</v>
      </c>
      <c r="D35" s="6" t="s">
        <v>70</v>
      </c>
    </row>
    <row r="36" spans="1:4">
      <c r="A36" s="6">
        <v>34</v>
      </c>
      <c r="B36" s="6" t="s">
        <v>71</v>
      </c>
      <c r="C36" s="6" t="s">
        <v>9</v>
      </c>
      <c r="D36" s="6" t="s">
        <v>72</v>
      </c>
    </row>
    <row r="37" spans="1:4">
      <c r="A37" s="6">
        <v>35</v>
      </c>
      <c r="B37" s="8" t="s">
        <v>73</v>
      </c>
      <c r="C37" s="6" t="s">
        <v>12</v>
      </c>
      <c r="D37" s="6" t="s">
        <v>74</v>
      </c>
    </row>
    <row r="38" spans="1:4">
      <c r="A38" s="6">
        <v>36</v>
      </c>
      <c r="B38" s="8" t="s">
        <v>75</v>
      </c>
      <c r="C38" s="6" t="s">
        <v>9</v>
      </c>
      <c r="D38" s="8">
        <v>17</v>
      </c>
    </row>
    <row r="39" spans="1:4">
      <c r="A39" s="6">
        <v>37</v>
      </c>
      <c r="B39" s="8" t="s">
        <v>76</v>
      </c>
      <c r="C39" s="6" t="s">
        <v>12</v>
      </c>
      <c r="D39" s="108" t="s">
        <v>77</v>
      </c>
    </row>
    <row r="40" spans="1:4">
      <c r="A40" s="6">
        <v>38</v>
      </c>
      <c r="B40" s="8" t="s">
        <v>78</v>
      </c>
      <c r="C40" s="6" t="s">
        <v>12</v>
      </c>
      <c r="D40" s="108" t="s">
        <v>79</v>
      </c>
    </row>
    <row r="41" spans="1:4">
      <c r="A41" s="6">
        <v>39</v>
      </c>
      <c r="B41" s="8" t="s">
        <v>80</v>
      </c>
      <c r="C41" s="6" t="s">
        <v>12</v>
      </c>
      <c r="D41" s="108" t="s">
        <v>81</v>
      </c>
    </row>
    <row r="42" spans="1:4">
      <c r="A42" s="6">
        <v>40</v>
      </c>
      <c r="B42" s="8" t="s">
        <v>82</v>
      </c>
      <c r="C42" s="6" t="s">
        <v>12</v>
      </c>
      <c r="D42" s="108" t="s">
        <v>83</v>
      </c>
    </row>
    <row r="43" spans="1:4">
      <c r="A43" s="6">
        <v>41</v>
      </c>
      <c r="B43" s="8" t="s">
        <v>84</v>
      </c>
      <c r="C43" s="6" t="s">
        <v>12</v>
      </c>
      <c r="D43" s="108" t="s">
        <v>85</v>
      </c>
    </row>
    <row r="44" spans="1:4">
      <c r="A44" s="6">
        <v>42</v>
      </c>
      <c r="B44" s="8" t="s">
        <v>86</v>
      </c>
      <c r="C44" s="6" t="s">
        <v>12</v>
      </c>
      <c r="D44" s="108" t="s">
        <v>87</v>
      </c>
    </row>
    <row r="45" spans="1:4">
      <c r="A45" s="6">
        <v>50</v>
      </c>
      <c r="B45" s="6" t="s">
        <v>88</v>
      </c>
      <c r="C45" s="6" t="s">
        <v>9</v>
      </c>
      <c r="D45" s="6">
        <v>2801</v>
      </c>
    </row>
    <row r="46" spans="1:4">
      <c r="A46" s="6">
        <v>51</v>
      </c>
      <c r="B46" s="8" t="s">
        <v>89</v>
      </c>
      <c r="C46" s="6" t="s">
        <v>12</v>
      </c>
      <c r="D46" s="108" t="s">
        <v>90</v>
      </c>
    </row>
    <row r="47" spans="1:4">
      <c r="A47" s="6">
        <v>52</v>
      </c>
      <c r="B47" s="8" t="s">
        <v>91</v>
      </c>
      <c r="C47" s="6" t="s">
        <v>12</v>
      </c>
      <c r="D47" s="108" t="s">
        <v>92</v>
      </c>
    </row>
    <row r="48" spans="1:4">
      <c r="A48" s="6">
        <v>53</v>
      </c>
      <c r="B48" s="8" t="s">
        <v>93</v>
      </c>
      <c r="C48" s="6" t="s">
        <v>12</v>
      </c>
      <c r="D48" s="108" t="s">
        <v>94</v>
      </c>
    </row>
    <row r="49" spans="1:4">
      <c r="A49" s="6">
        <v>54</v>
      </c>
      <c r="B49" s="8" t="s">
        <v>95</v>
      </c>
      <c r="C49" s="6" t="s">
        <v>12</v>
      </c>
      <c r="D49" s="108" t="s">
        <v>96</v>
      </c>
    </row>
    <row r="50" spans="1:4">
      <c r="A50" s="6">
        <v>55</v>
      </c>
      <c r="B50" s="8" t="s">
        <v>97</v>
      </c>
      <c r="C50" s="6" t="s">
        <v>12</v>
      </c>
      <c r="D50" s="8" t="s">
        <v>98</v>
      </c>
    </row>
    <row r="51" spans="1:4">
      <c r="A51" s="6">
        <v>56</v>
      </c>
      <c r="B51" s="8" t="s">
        <v>99</v>
      </c>
      <c r="C51" s="6" t="s">
        <v>12</v>
      </c>
      <c r="D51" s="107" t="s">
        <v>100</v>
      </c>
    </row>
    <row r="52" spans="1:4">
      <c r="A52" s="6">
        <v>61</v>
      </c>
      <c r="B52" s="6" t="s">
        <v>101</v>
      </c>
      <c r="C52" s="6" t="s">
        <v>12</v>
      </c>
      <c r="D52" s="107" t="s">
        <v>102</v>
      </c>
    </row>
    <row r="53" spans="1:4">
      <c r="A53" s="6">
        <v>62</v>
      </c>
      <c r="B53" s="6" t="s">
        <v>103</v>
      </c>
      <c r="C53" s="6" t="s">
        <v>12</v>
      </c>
      <c r="D53" s="107" t="s">
        <v>104</v>
      </c>
    </row>
    <row r="54" spans="1:4">
      <c r="A54" s="6">
        <v>63</v>
      </c>
      <c r="B54" s="6" t="s">
        <v>105</v>
      </c>
      <c r="C54" s="6" t="s">
        <v>12</v>
      </c>
      <c r="D54" s="107" t="s">
        <v>106</v>
      </c>
    </row>
    <row r="55" spans="1:4">
      <c r="A55" s="6">
        <v>64</v>
      </c>
      <c r="B55" s="6" t="s">
        <v>107</v>
      </c>
      <c r="C55" s="6" t="s">
        <v>12</v>
      </c>
      <c r="D55" s="107" t="s">
        <v>108</v>
      </c>
    </row>
    <row r="56" spans="1:4">
      <c r="A56" s="6">
        <v>65</v>
      </c>
      <c r="B56" s="8" t="s">
        <v>109</v>
      </c>
      <c r="C56" s="6" t="s">
        <v>12</v>
      </c>
      <c r="D56" s="8" t="s">
        <v>110</v>
      </c>
    </row>
    <row r="57" spans="1:4">
      <c r="A57" s="6">
        <v>66</v>
      </c>
      <c r="B57" s="8" t="s">
        <v>111</v>
      </c>
      <c r="C57" s="6" t="s">
        <v>9</v>
      </c>
      <c r="D57" s="8">
        <v>1401</v>
      </c>
    </row>
    <row r="58" spans="1:4">
      <c r="A58" s="6">
        <v>67</v>
      </c>
      <c r="B58" s="8" t="s">
        <v>112</v>
      </c>
      <c r="C58" s="6" t="s">
        <v>9</v>
      </c>
      <c r="D58" s="8">
        <v>1402</v>
      </c>
    </row>
    <row r="59" spans="1:4">
      <c r="A59" s="6">
        <v>68</v>
      </c>
      <c r="B59" s="8" t="s">
        <v>113</v>
      </c>
      <c r="C59" s="6" t="s">
        <v>9</v>
      </c>
      <c r="D59" s="8" t="s">
        <v>114</v>
      </c>
    </row>
    <row r="60" spans="1:4">
      <c r="A60" s="6">
        <v>69</v>
      </c>
      <c r="B60" s="8" t="s">
        <v>115</v>
      </c>
      <c r="C60" s="6" t="s">
        <v>9</v>
      </c>
      <c r="D60" s="8" t="s">
        <v>116</v>
      </c>
    </row>
    <row r="61" spans="1:4">
      <c r="A61" s="6">
        <v>70</v>
      </c>
      <c r="B61" s="8" t="s">
        <v>117</v>
      </c>
      <c r="C61" s="6" t="s">
        <v>9</v>
      </c>
      <c r="D61" s="8" t="s">
        <v>118</v>
      </c>
    </row>
    <row r="62" spans="1:4">
      <c r="A62" s="6">
        <v>71</v>
      </c>
      <c r="B62" s="8" t="s">
        <v>119</v>
      </c>
      <c r="C62" s="6" t="s">
        <v>9</v>
      </c>
      <c r="D62" s="8" t="s">
        <v>120</v>
      </c>
    </row>
    <row r="63" spans="1:4">
      <c r="A63" s="6">
        <v>72</v>
      </c>
      <c r="B63" s="8" t="s">
        <v>121</v>
      </c>
      <c r="C63" s="6" t="s">
        <v>9</v>
      </c>
      <c r="D63" s="8" t="s">
        <v>122</v>
      </c>
    </row>
    <row r="64" spans="1:4">
      <c r="A64" s="6">
        <v>73</v>
      </c>
      <c r="B64" s="8" t="s">
        <v>123</v>
      </c>
      <c r="C64" s="6" t="s">
        <v>9</v>
      </c>
      <c r="D64" s="8" t="s">
        <v>124</v>
      </c>
    </row>
    <row r="65" spans="1:4">
      <c r="A65" s="6">
        <v>74</v>
      </c>
      <c r="B65" s="8" t="s">
        <v>125</v>
      </c>
      <c r="C65" s="6" t="s">
        <v>9</v>
      </c>
      <c r="D65" s="8" t="s">
        <v>126</v>
      </c>
    </row>
    <row r="66" spans="1:4">
      <c r="A66" s="6">
        <v>75</v>
      </c>
      <c r="B66" s="8" t="s">
        <v>127</v>
      </c>
      <c r="C66" s="6" t="s">
        <v>9</v>
      </c>
      <c r="D66" s="8" t="s">
        <v>128</v>
      </c>
    </row>
    <row r="67" spans="1:4">
      <c r="A67" s="6">
        <v>80</v>
      </c>
      <c r="B67" s="8" t="s">
        <v>129</v>
      </c>
      <c r="C67" s="6" t="s">
        <v>12</v>
      </c>
      <c r="D67" s="8" t="s">
        <v>130</v>
      </c>
    </row>
    <row r="68" spans="1:4">
      <c r="A68" s="6">
        <v>81</v>
      </c>
      <c r="B68" s="8" t="s">
        <v>131</v>
      </c>
      <c r="C68" s="6" t="s">
        <v>9</v>
      </c>
      <c r="D68" s="8">
        <v>1403</v>
      </c>
    </row>
    <row r="69" spans="1:4">
      <c r="A69" s="6">
        <v>101</v>
      </c>
      <c r="B69" s="8" t="s">
        <v>132</v>
      </c>
      <c r="C69" s="6" t="s">
        <v>12</v>
      </c>
      <c r="D69" s="8" t="str">
        <f>_xlfn.TEXTJOIN("|",TRUE,'@掉落表'!A322:A327)</f>
        <v>4001|4002|4003|4004|4005|4006</v>
      </c>
    </row>
    <row r="70" spans="1:4">
      <c r="A70" s="6">
        <v>102</v>
      </c>
      <c r="B70" s="8" t="s">
        <v>133</v>
      </c>
      <c r="C70" s="6" t="s">
        <v>12</v>
      </c>
      <c r="D70" s="8" t="str">
        <f>_xlfn.TEXTJOIN("|",TRUE,'@掉落表'!A328:A333)</f>
        <v>4007|4008|4009|4010|4011|4012</v>
      </c>
    </row>
    <row r="71" spans="1:4">
      <c r="A71" s="6">
        <v>103</v>
      </c>
      <c r="B71" s="8" t="s">
        <v>134</v>
      </c>
      <c r="C71" s="6" t="s">
        <v>12</v>
      </c>
      <c r="D71" s="8" t="str">
        <f>_xlfn.TEXTJOIN("|",TRUE,'@掉落表'!A334:A337)</f>
        <v>4013|4014|4015|4016</v>
      </c>
    </row>
    <row r="72" spans="1:4">
      <c r="A72" s="6">
        <v>104</v>
      </c>
      <c r="B72" s="8" t="s">
        <v>135</v>
      </c>
      <c r="C72" s="6" t="s">
        <v>12</v>
      </c>
      <c r="D72" s="8">
        <v>4101</v>
      </c>
    </row>
    <row r="73" spans="1:4">
      <c r="A73" s="6">
        <v>105</v>
      </c>
      <c r="B73" s="8" t="s">
        <v>136</v>
      </c>
      <c r="C73" s="6" t="s">
        <v>12</v>
      </c>
      <c r="D73" s="8">
        <v>4201</v>
      </c>
    </row>
    <row r="74" spans="1:4">
      <c r="A74" s="6">
        <v>106</v>
      </c>
      <c r="B74" s="8" t="s">
        <v>137</v>
      </c>
      <c r="C74" s="6" t="s">
        <v>12</v>
      </c>
      <c r="D74" s="8" t="str">
        <f>_xlfn.TEXTJOIN("|",TRUE,'@掉落表'!A322:A327)</f>
        <v>4001|4002|4003|4004|4005|4006</v>
      </c>
    </row>
    <row r="75" spans="1:4">
      <c r="A75" s="8">
        <v>1001</v>
      </c>
      <c r="B75" s="8" t="s">
        <v>138</v>
      </c>
      <c r="C75" s="6" t="s">
        <v>9</v>
      </c>
      <c r="D75" s="8" t="s">
        <v>139</v>
      </c>
    </row>
    <row r="76" spans="1:4">
      <c r="A76" s="8">
        <v>1002</v>
      </c>
      <c r="B76" s="8" t="s">
        <v>140</v>
      </c>
      <c r="C76" s="6" t="s">
        <v>9</v>
      </c>
      <c r="D76" s="8" t="s">
        <v>141</v>
      </c>
    </row>
    <row r="77" spans="1:4">
      <c r="A77" s="8">
        <v>1003</v>
      </c>
      <c r="B77" s="8" t="s">
        <v>142</v>
      </c>
      <c r="C77" s="6" t="s">
        <v>9</v>
      </c>
      <c r="D77" s="8" t="s">
        <v>143</v>
      </c>
    </row>
    <row r="78" spans="1:4">
      <c r="A78" s="8">
        <v>1004</v>
      </c>
      <c r="B78" s="8" t="s">
        <v>144</v>
      </c>
      <c r="C78" s="6" t="s">
        <v>9</v>
      </c>
      <c r="D78" s="8" t="s">
        <v>145</v>
      </c>
    </row>
    <row r="79" spans="1:4">
      <c r="A79" s="8">
        <v>1005</v>
      </c>
      <c r="B79" s="8" t="s">
        <v>146</v>
      </c>
      <c r="C79" s="6" t="s">
        <v>9</v>
      </c>
      <c r="D79" s="8" t="s">
        <v>147</v>
      </c>
    </row>
    <row r="80" spans="1:4">
      <c r="A80" s="8">
        <v>1101</v>
      </c>
      <c r="B80" s="8" t="s">
        <v>148</v>
      </c>
      <c r="C80" s="6" t="s">
        <v>9</v>
      </c>
      <c r="D80" s="8" t="s">
        <v>149</v>
      </c>
    </row>
    <row r="81" spans="1:4">
      <c r="A81" s="8">
        <v>1102</v>
      </c>
      <c r="B81" s="8" t="s">
        <v>150</v>
      </c>
      <c r="C81" s="6" t="s">
        <v>9</v>
      </c>
      <c r="D81" s="8" t="s">
        <v>151</v>
      </c>
    </row>
    <row r="82" spans="1:4">
      <c r="A82" s="8">
        <v>1103</v>
      </c>
      <c r="B82" s="8" t="s">
        <v>152</v>
      </c>
      <c r="C82" s="6" t="s">
        <v>9</v>
      </c>
      <c r="D82" s="8" t="s">
        <v>153</v>
      </c>
    </row>
    <row r="83" spans="1:4">
      <c r="A83" s="8">
        <f>A80+10</f>
        <v>1111</v>
      </c>
      <c r="B83" s="8" t="s">
        <v>154</v>
      </c>
      <c r="C83" s="6" t="s">
        <v>9</v>
      </c>
      <c r="D83" s="8" t="s">
        <v>155</v>
      </c>
    </row>
    <row r="84" spans="1:4">
      <c r="A84" s="8">
        <f t="shared" ref="A84:A94" si="0">A81+10</f>
        <v>1112</v>
      </c>
      <c r="B84" s="8" t="s">
        <v>156</v>
      </c>
      <c r="C84" s="6" t="s">
        <v>9</v>
      </c>
      <c r="D84" s="8" t="s">
        <v>157</v>
      </c>
    </row>
    <row r="85" spans="1:4">
      <c r="A85" s="8">
        <f t="shared" si="0"/>
        <v>1113</v>
      </c>
      <c r="B85" s="8" t="s">
        <v>158</v>
      </c>
      <c r="C85" s="6" t="s">
        <v>9</v>
      </c>
      <c r="D85" s="8" t="s">
        <v>159</v>
      </c>
    </row>
    <row r="86" spans="1:4">
      <c r="A86" s="8">
        <f t="shared" si="0"/>
        <v>1121</v>
      </c>
      <c r="B86" s="8" t="s">
        <v>160</v>
      </c>
      <c r="C86" s="6" t="s">
        <v>9</v>
      </c>
      <c r="D86" s="8" t="s">
        <v>161</v>
      </c>
    </row>
    <row r="87" spans="1:4">
      <c r="A87" s="8">
        <f t="shared" si="0"/>
        <v>1122</v>
      </c>
      <c r="B87" s="8" t="s">
        <v>162</v>
      </c>
      <c r="C87" s="6" t="s">
        <v>9</v>
      </c>
      <c r="D87" s="8" t="s">
        <v>163</v>
      </c>
    </row>
    <row r="88" spans="1:4">
      <c r="A88" s="8">
        <f t="shared" si="0"/>
        <v>1123</v>
      </c>
      <c r="B88" s="8" t="s">
        <v>164</v>
      </c>
      <c r="C88" s="6" t="s">
        <v>9</v>
      </c>
      <c r="D88" s="8" t="s">
        <v>165</v>
      </c>
    </row>
    <row r="89" spans="1:4">
      <c r="A89" s="8">
        <f t="shared" si="0"/>
        <v>1131</v>
      </c>
      <c r="B89" s="8" t="s">
        <v>166</v>
      </c>
      <c r="C89" s="6" t="s">
        <v>9</v>
      </c>
      <c r="D89" s="8" t="s">
        <v>167</v>
      </c>
    </row>
    <row r="90" spans="1:4">
      <c r="A90" s="8">
        <f t="shared" si="0"/>
        <v>1132</v>
      </c>
      <c r="B90" s="8" t="s">
        <v>168</v>
      </c>
      <c r="C90" s="6" t="s">
        <v>9</v>
      </c>
      <c r="D90" s="8" t="s">
        <v>169</v>
      </c>
    </row>
    <row r="91" spans="1:4">
      <c r="A91" s="8">
        <f t="shared" si="0"/>
        <v>1133</v>
      </c>
      <c r="B91" s="8" t="s">
        <v>170</v>
      </c>
      <c r="C91" s="6" t="s">
        <v>9</v>
      </c>
      <c r="D91" s="8" t="s">
        <v>171</v>
      </c>
    </row>
    <row r="92" spans="1:4">
      <c r="A92" s="8">
        <f t="shared" si="0"/>
        <v>1141</v>
      </c>
      <c r="B92" s="8" t="s">
        <v>172</v>
      </c>
      <c r="C92" s="6" t="s">
        <v>9</v>
      </c>
      <c r="D92" s="8" t="s">
        <v>173</v>
      </c>
    </row>
    <row r="93" spans="1:4">
      <c r="A93" s="8">
        <f t="shared" si="0"/>
        <v>1142</v>
      </c>
      <c r="B93" s="8" t="s">
        <v>174</v>
      </c>
      <c r="C93" s="6" t="s">
        <v>9</v>
      </c>
      <c r="D93" s="8" t="s">
        <v>175</v>
      </c>
    </row>
    <row r="94" spans="1:4">
      <c r="A94" s="8">
        <f t="shared" si="0"/>
        <v>1143</v>
      </c>
      <c r="B94" s="8" t="s">
        <v>176</v>
      </c>
      <c r="C94" s="6" t="s">
        <v>9</v>
      </c>
      <c r="D94" s="8" t="s">
        <v>177</v>
      </c>
    </row>
    <row r="95" spans="1:4">
      <c r="A95" s="6">
        <v>1200</v>
      </c>
      <c r="B95" s="6" t="s">
        <v>178</v>
      </c>
      <c r="C95" s="6" t="s">
        <v>12</v>
      </c>
      <c r="D95" s="6" t="s">
        <v>19</v>
      </c>
    </row>
    <row r="96" spans="1:4">
      <c r="A96" s="6">
        <v>1201</v>
      </c>
      <c r="B96" s="2" t="s">
        <v>179</v>
      </c>
      <c r="C96" s="6" t="s">
        <v>9</v>
      </c>
      <c r="D96" s="14">
        <v>201</v>
      </c>
    </row>
    <row r="97" spans="1:4">
      <c r="A97" s="6">
        <v>1202</v>
      </c>
      <c r="B97" s="2" t="s">
        <v>180</v>
      </c>
      <c r="C97" s="6" t="s">
        <v>9</v>
      </c>
      <c r="D97" s="14">
        <v>202</v>
      </c>
    </row>
    <row r="98" spans="1:4">
      <c r="A98" s="6">
        <v>1203</v>
      </c>
      <c r="B98" s="2" t="s">
        <v>181</v>
      </c>
      <c r="C98" s="6" t="s">
        <v>9</v>
      </c>
      <c r="D98" s="14">
        <v>203</v>
      </c>
    </row>
    <row r="99" spans="1:4">
      <c r="A99" s="6">
        <v>1204</v>
      </c>
      <c r="B99" s="2" t="s">
        <v>182</v>
      </c>
      <c r="C99" s="6" t="s">
        <v>9</v>
      </c>
      <c r="D99" s="14">
        <v>204</v>
      </c>
    </row>
    <row r="100" spans="1:4">
      <c r="A100" s="6">
        <v>1205</v>
      </c>
      <c r="B100" s="2" t="s">
        <v>183</v>
      </c>
      <c r="C100" s="6" t="s">
        <v>9</v>
      </c>
      <c r="D100" s="14">
        <v>205</v>
      </c>
    </row>
    <row r="101" spans="1:4">
      <c r="A101" s="6">
        <v>1206</v>
      </c>
      <c r="B101" s="2" t="s">
        <v>184</v>
      </c>
      <c r="C101" s="6" t="s">
        <v>9</v>
      </c>
      <c r="D101" s="14">
        <v>206</v>
      </c>
    </row>
    <row r="102" spans="1:4">
      <c r="A102" s="6">
        <v>1207</v>
      </c>
      <c r="B102" s="2" t="s">
        <v>185</v>
      </c>
      <c r="C102" s="6" t="s">
        <v>9</v>
      </c>
      <c r="D102" s="14">
        <v>207</v>
      </c>
    </row>
    <row r="103" spans="1:4">
      <c r="A103" s="6">
        <v>1208</v>
      </c>
      <c r="B103" s="2" t="s">
        <v>186</v>
      </c>
      <c r="C103" s="6" t="s">
        <v>9</v>
      </c>
      <c r="D103" s="14">
        <v>208</v>
      </c>
    </row>
    <row r="104" spans="1:4">
      <c r="A104" s="6">
        <v>1209</v>
      </c>
      <c r="B104" s="2" t="s">
        <v>187</v>
      </c>
      <c r="C104" s="6" t="s">
        <v>9</v>
      </c>
      <c r="D104" s="14">
        <v>209</v>
      </c>
    </row>
    <row r="105" spans="1:4">
      <c r="A105" s="6">
        <v>1210</v>
      </c>
      <c r="B105" s="2" t="s">
        <v>188</v>
      </c>
      <c r="C105" s="6" t="s">
        <v>9</v>
      </c>
      <c r="D105" s="14">
        <v>210</v>
      </c>
    </row>
    <row r="106" spans="1:4">
      <c r="A106" s="6">
        <v>1211</v>
      </c>
      <c r="B106" s="2" t="s">
        <v>189</v>
      </c>
      <c r="C106" s="6" t="s">
        <v>9</v>
      </c>
      <c r="D106" s="14">
        <v>211</v>
      </c>
    </row>
    <row r="107" spans="1:4">
      <c r="A107" s="6">
        <v>1212</v>
      </c>
      <c r="B107" s="2" t="s">
        <v>190</v>
      </c>
      <c r="C107" s="6" t="s">
        <v>9</v>
      </c>
      <c r="D107" s="14">
        <v>212</v>
      </c>
    </row>
    <row r="108" spans="1:4">
      <c r="A108" s="6">
        <v>1213</v>
      </c>
      <c r="B108" s="2" t="s">
        <v>191</v>
      </c>
      <c r="C108" s="6" t="s">
        <v>9</v>
      </c>
      <c r="D108" s="14">
        <v>213</v>
      </c>
    </row>
    <row r="109" spans="1:4">
      <c r="A109" s="6">
        <v>1214</v>
      </c>
      <c r="B109" s="2" t="s">
        <v>192</v>
      </c>
      <c r="C109" s="6" t="s">
        <v>9</v>
      </c>
      <c r="D109" s="14">
        <v>214</v>
      </c>
    </row>
    <row r="110" spans="1:4">
      <c r="A110" s="6">
        <v>1215</v>
      </c>
      <c r="B110" s="2" t="s">
        <v>193</v>
      </c>
      <c r="C110" s="6" t="s">
        <v>9</v>
      </c>
      <c r="D110" s="14">
        <v>215</v>
      </c>
    </row>
    <row r="111" spans="1:4">
      <c r="A111" s="6">
        <v>1216</v>
      </c>
      <c r="B111" s="2" t="s">
        <v>194</v>
      </c>
      <c r="C111" s="6" t="s">
        <v>9</v>
      </c>
      <c r="D111" s="14">
        <v>216</v>
      </c>
    </row>
    <row r="112" spans="1:4">
      <c r="A112" s="6">
        <v>1217</v>
      </c>
      <c r="B112" s="2" t="s">
        <v>195</v>
      </c>
      <c r="C112" s="6" t="s">
        <v>9</v>
      </c>
      <c r="D112" s="14">
        <v>217</v>
      </c>
    </row>
    <row r="113" spans="1:4">
      <c r="A113" s="6">
        <v>1218</v>
      </c>
      <c r="B113" s="2" t="s">
        <v>196</v>
      </c>
      <c r="C113" s="6" t="s">
        <v>9</v>
      </c>
      <c r="D113" s="14">
        <v>218</v>
      </c>
    </row>
    <row r="114" spans="1:4">
      <c r="A114" s="6">
        <v>1219</v>
      </c>
      <c r="B114" s="2" t="s">
        <v>197</v>
      </c>
      <c r="C114" s="6" t="s">
        <v>9</v>
      </c>
      <c r="D114" s="14">
        <v>219</v>
      </c>
    </row>
    <row r="115" spans="1:4">
      <c r="A115" s="6">
        <v>1220</v>
      </c>
      <c r="B115" s="2" t="s">
        <v>198</v>
      </c>
      <c r="C115" s="6" t="s">
        <v>9</v>
      </c>
      <c r="D115" s="14">
        <v>220</v>
      </c>
    </row>
    <row r="116" ht="63" spans="1:5">
      <c r="A116" s="8">
        <v>1501</v>
      </c>
      <c r="B116" s="8" t="s">
        <v>199</v>
      </c>
      <c r="C116" s="6" t="s">
        <v>12</v>
      </c>
      <c r="D116" s="109" t="s">
        <v>200</v>
      </c>
      <c r="E116" s="110"/>
    </row>
    <row r="117" ht="78.75" spans="1:4">
      <c r="A117" s="8">
        <v>1502</v>
      </c>
      <c r="B117" s="8" t="s">
        <v>201</v>
      </c>
      <c r="C117" s="6" t="s">
        <v>12</v>
      </c>
      <c r="D117" s="109" t="s">
        <v>202</v>
      </c>
    </row>
    <row r="118" ht="63" spans="1:4">
      <c r="A118" s="8">
        <v>1503</v>
      </c>
      <c r="B118" s="8" t="s">
        <v>203</v>
      </c>
      <c r="C118" s="6" t="s">
        <v>12</v>
      </c>
      <c r="D118" s="109" t="s">
        <v>204</v>
      </c>
    </row>
    <row r="119" ht="78.75" spans="1:4">
      <c r="A119" s="8">
        <v>1504</v>
      </c>
      <c r="B119" s="8" t="s">
        <v>205</v>
      </c>
      <c r="C119" s="6" t="s">
        <v>12</v>
      </c>
      <c r="D119" s="109" t="s">
        <v>202</v>
      </c>
    </row>
    <row r="120" spans="1:4">
      <c r="A120" s="8">
        <v>1505</v>
      </c>
      <c r="B120" s="8" t="s">
        <v>206</v>
      </c>
      <c r="C120" s="6" t="s">
        <v>12</v>
      </c>
      <c r="D120" s="6" t="s">
        <v>207</v>
      </c>
    </row>
    <row r="121" spans="4:4">
      <c r="D121" s="6"/>
    </row>
    <row r="122" spans="4:4">
      <c r="D122" s="6"/>
    </row>
    <row r="123" spans="4:4">
      <c r="D123" s="6"/>
    </row>
    <row r="124" spans="4:4">
      <c r="D124" s="6"/>
    </row>
    <row r="125" spans="4:4">
      <c r="D125" s="6"/>
    </row>
    <row r="126" spans="4:4">
      <c r="D126" s="6"/>
    </row>
    <row r="127" spans="4:4">
      <c r="D127" s="6"/>
    </row>
    <row r="128" spans="4:4">
      <c r="D128" s="6"/>
    </row>
    <row r="129" spans="4:4">
      <c r="D129" s="6"/>
    </row>
    <row r="130" spans="4:4">
      <c r="D130" s="6"/>
    </row>
    <row r="131" spans="4:4">
      <c r="D131" s="6"/>
    </row>
    <row r="132" spans="4:4">
      <c r="D132" s="6"/>
    </row>
    <row r="133" spans="4:4">
      <c r="D133" s="6"/>
    </row>
    <row r="134" spans="4:4">
      <c r="D134" s="6"/>
    </row>
    <row r="135" spans="4:4">
      <c r="D135" s="6"/>
    </row>
    <row r="136" spans="4:4">
      <c r="D136" s="6"/>
    </row>
    <row r="137" spans="4:4">
      <c r="D137" s="6"/>
    </row>
    <row r="138" spans="4:4">
      <c r="D138" s="6"/>
    </row>
    <row r="139" spans="4:4">
      <c r="D139" s="6"/>
    </row>
    <row r="140" spans="4:4">
      <c r="D140" s="6"/>
    </row>
    <row r="141" spans="4:4">
      <c r="D141" s="6"/>
    </row>
    <row r="142" spans="4:4">
      <c r="D142" s="6"/>
    </row>
    <row r="143" spans="4:4">
      <c r="D143" s="6"/>
    </row>
    <row r="144" spans="4:4">
      <c r="D144" s="6"/>
    </row>
    <row r="145" spans="4:4">
      <c r="D145" s="6"/>
    </row>
    <row r="146" spans="4:4">
      <c r="D146" s="6"/>
    </row>
    <row r="147" spans="4:4">
      <c r="D147" s="6"/>
    </row>
    <row r="148" spans="4:4">
      <c r="D148" s="6"/>
    </row>
    <row r="149" spans="4:4">
      <c r="D149" s="6"/>
    </row>
    <row r="150" spans="4:4">
      <c r="D150" s="6"/>
    </row>
    <row r="151" spans="4:4">
      <c r="D151" s="6"/>
    </row>
    <row r="152" spans="4:4">
      <c r="D152" s="6"/>
    </row>
    <row r="153" spans="4:4">
      <c r="D153" s="6"/>
    </row>
    <row r="154" spans="4:4">
      <c r="D154" s="6"/>
    </row>
    <row r="155" spans="4:4">
      <c r="D155" s="6"/>
    </row>
    <row r="156" spans="4:4">
      <c r="D156" s="6"/>
    </row>
    <row r="157" spans="4:4">
      <c r="D157" s="6"/>
    </row>
    <row r="158" spans="4:4">
      <c r="D158" s="6"/>
    </row>
    <row r="159" spans="4:4">
      <c r="D159" s="6"/>
    </row>
    <row r="160" spans="4:4">
      <c r="D160" s="6"/>
    </row>
    <row r="161" spans="4:4">
      <c r="D161" s="6"/>
    </row>
    <row r="162" spans="4:4">
      <c r="D162" s="6"/>
    </row>
    <row r="163" spans="4:4">
      <c r="D163" s="6"/>
    </row>
    <row r="164" spans="4:4">
      <c r="D164" s="6"/>
    </row>
    <row r="165" spans="4:4">
      <c r="D165" s="6"/>
    </row>
    <row r="166" spans="4:4">
      <c r="D166" s="6"/>
    </row>
    <row r="167" spans="4:4">
      <c r="D167" s="6"/>
    </row>
    <row r="168" spans="4:4">
      <c r="D168" s="6"/>
    </row>
    <row r="169" spans="4:4">
      <c r="D169" s="6"/>
    </row>
    <row r="170" spans="4:4">
      <c r="D170" s="6"/>
    </row>
    <row r="171" spans="4:4">
      <c r="D171" s="6"/>
    </row>
    <row r="172" spans="4:4">
      <c r="D172" s="6"/>
    </row>
    <row r="173" spans="4:4">
      <c r="D173" s="6"/>
    </row>
    <row r="174" spans="4:4">
      <c r="D174" s="6"/>
    </row>
    <row r="175" spans="4:4">
      <c r="D175" s="6"/>
    </row>
    <row r="176" spans="4:4">
      <c r="D176" s="6"/>
    </row>
    <row r="177" spans="4:4">
      <c r="D177" s="6"/>
    </row>
    <row r="178" spans="4:4">
      <c r="D178" s="6"/>
    </row>
    <row r="179" spans="4:4">
      <c r="D179" s="6"/>
    </row>
    <row r="180" spans="4:4">
      <c r="D180" s="6"/>
    </row>
    <row r="181" spans="4:4">
      <c r="D181" s="6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61"/>
  <sheetViews>
    <sheetView tabSelected="1" workbookViewId="0">
      <pane xSplit="2" ySplit="2" topLeftCell="C33" activePane="bottomRight" state="frozen"/>
      <selection/>
      <selection pane="topRight"/>
      <selection pane="bottomLeft"/>
      <selection pane="bottomRight" activeCell="G56" sqref="G56"/>
    </sheetView>
  </sheetViews>
  <sheetFormatPr defaultColWidth="10.625" defaultRowHeight="15.75"/>
  <cols>
    <col min="1" max="1" width="7.375" style="8" customWidth="1"/>
    <col min="2" max="2" width="27.125" style="8" customWidth="1"/>
    <col min="3" max="3" width="21.5" style="8" customWidth="1"/>
    <col min="4" max="4" width="7.75" style="8" customWidth="1"/>
    <col min="5" max="5" width="12.25" style="9" customWidth="1"/>
    <col min="6" max="6" width="16.375" style="8" customWidth="1"/>
    <col min="7" max="7" width="15.75" style="8" customWidth="1"/>
    <col min="8" max="8" width="11.375" style="8" customWidth="1"/>
    <col min="9" max="9" width="11.625" style="8" customWidth="1"/>
    <col min="10" max="10" width="13.5" style="8" customWidth="1"/>
    <col min="11" max="11" width="15" style="8" customWidth="1"/>
    <col min="12" max="15" width="10.625" style="8"/>
    <col min="16" max="16384" width="10.625" style="10"/>
  </cols>
  <sheetData>
    <row r="1" spans="1:9">
      <c r="A1" s="8" t="s">
        <v>0</v>
      </c>
      <c r="C1" s="8" t="s">
        <v>208</v>
      </c>
      <c r="D1" s="8" t="s">
        <v>209</v>
      </c>
      <c r="E1" s="9" t="s">
        <v>210</v>
      </c>
      <c r="F1" s="8" t="s">
        <v>211</v>
      </c>
      <c r="G1" s="8" t="s">
        <v>212</v>
      </c>
      <c r="H1" s="8" t="s">
        <v>213</v>
      </c>
      <c r="I1" s="8" t="s">
        <v>214</v>
      </c>
    </row>
    <row r="2" s="3" customFormat="1" spans="1:9">
      <c r="A2" s="3" t="s">
        <v>4</v>
      </c>
      <c r="B2" s="3" t="s">
        <v>215</v>
      </c>
      <c r="C2" s="3" t="s">
        <v>216</v>
      </c>
      <c r="D2" s="3" t="s">
        <v>217</v>
      </c>
      <c r="E2" s="11" t="s">
        <v>218</v>
      </c>
      <c r="F2" s="3" t="s">
        <v>219</v>
      </c>
      <c r="G2" s="12" t="s">
        <v>220</v>
      </c>
      <c r="H2" s="3" t="s">
        <v>221</v>
      </c>
      <c r="I2" s="3" t="s">
        <v>222</v>
      </c>
    </row>
    <row r="3" s="3" customFormat="1" spans="1:9">
      <c r="A3" s="8">
        <v>1</v>
      </c>
      <c r="B3" s="8" t="s">
        <v>223</v>
      </c>
      <c r="C3" s="8" t="s">
        <v>224</v>
      </c>
      <c r="D3" s="8">
        <v>2</v>
      </c>
      <c r="E3" s="9"/>
      <c r="G3" s="8">
        <v>1000</v>
      </c>
      <c r="H3" s="8">
        <v>1</v>
      </c>
      <c r="I3" s="8">
        <v>1</v>
      </c>
    </row>
    <row r="4" s="3" customFormat="1" spans="1:9">
      <c r="A4" s="8">
        <v>2</v>
      </c>
      <c r="B4" s="8" t="s">
        <v>225</v>
      </c>
      <c r="C4" s="8" t="s">
        <v>226</v>
      </c>
      <c r="D4" s="8">
        <v>1002</v>
      </c>
      <c r="E4" s="9"/>
      <c r="G4" s="8">
        <v>300</v>
      </c>
      <c r="H4" s="8">
        <v>1</v>
      </c>
      <c r="I4" s="8">
        <v>20</v>
      </c>
    </row>
    <row r="5" s="3" customFormat="1" spans="1:9">
      <c r="A5" s="8">
        <v>3</v>
      </c>
      <c r="B5" s="8" t="s">
        <v>227</v>
      </c>
      <c r="C5" s="8" t="s">
        <v>226</v>
      </c>
      <c r="D5" s="8">
        <v>1003</v>
      </c>
      <c r="E5" s="9"/>
      <c r="G5" s="8">
        <v>600</v>
      </c>
      <c r="H5" s="8">
        <v>1</v>
      </c>
      <c r="I5" s="8">
        <v>20</v>
      </c>
    </row>
    <row r="6" s="3" customFormat="1" spans="1:15">
      <c r="A6" s="8">
        <v>4</v>
      </c>
      <c r="B6" s="8" t="s">
        <v>228</v>
      </c>
      <c r="C6" s="8" t="s">
        <v>226</v>
      </c>
      <c r="D6" s="8">
        <v>1004</v>
      </c>
      <c r="E6" s="9"/>
      <c r="G6" s="8">
        <v>700</v>
      </c>
      <c r="H6" s="8">
        <v>1</v>
      </c>
      <c r="I6" s="8">
        <v>1</v>
      </c>
      <c r="J6" s="8"/>
      <c r="K6" s="8"/>
      <c r="L6" s="8"/>
      <c r="M6" s="8"/>
      <c r="N6" s="8"/>
      <c r="O6" s="8"/>
    </row>
    <row r="7" s="3" customFormat="1" spans="1:15">
      <c r="A7" s="8">
        <v>5</v>
      </c>
      <c r="B7" s="8" t="s">
        <v>229</v>
      </c>
      <c r="C7" s="8" t="s">
        <v>226</v>
      </c>
      <c r="D7" s="8">
        <v>2</v>
      </c>
      <c r="E7" s="13"/>
      <c r="F7" s="3">
        <v>100</v>
      </c>
      <c r="G7" s="8"/>
      <c r="H7" s="8">
        <v>1</v>
      </c>
      <c r="I7" s="8">
        <v>100</v>
      </c>
      <c r="J7" s="8"/>
      <c r="K7" s="8"/>
      <c r="L7" s="8"/>
      <c r="M7" s="8"/>
      <c r="N7" s="8"/>
      <c r="O7" s="8"/>
    </row>
    <row r="8" s="3" customFormat="1" spans="1:15">
      <c r="A8" s="8">
        <v>6</v>
      </c>
      <c r="B8" s="8" t="s">
        <v>230</v>
      </c>
      <c r="C8" s="8" t="s">
        <v>226</v>
      </c>
      <c r="D8" s="8">
        <v>1</v>
      </c>
      <c r="E8" s="9"/>
      <c r="F8" s="3">
        <v>100</v>
      </c>
      <c r="G8" s="8"/>
      <c r="H8" s="8">
        <v>1</v>
      </c>
      <c r="I8" s="8">
        <v>100</v>
      </c>
      <c r="J8" s="8"/>
      <c r="K8" s="8"/>
      <c r="L8" s="8"/>
      <c r="M8" s="8"/>
      <c r="N8" s="8"/>
      <c r="O8" s="8"/>
    </row>
    <row r="9" s="3" customFormat="1" spans="1:15">
      <c r="A9" s="8">
        <v>7</v>
      </c>
      <c r="B9" s="8" t="s">
        <v>231</v>
      </c>
      <c r="C9" s="8" t="s">
        <v>226</v>
      </c>
      <c r="D9" s="8">
        <v>3</v>
      </c>
      <c r="E9" s="9"/>
      <c r="F9" s="3">
        <v>100</v>
      </c>
      <c r="G9" s="8"/>
      <c r="H9" s="8">
        <v>1</v>
      </c>
      <c r="I9" s="8">
        <v>100</v>
      </c>
      <c r="J9" s="8"/>
      <c r="K9" s="8"/>
      <c r="L9" s="8"/>
      <c r="M9" s="8"/>
      <c r="N9" s="8"/>
      <c r="O9" s="8"/>
    </row>
    <row r="10" spans="1:9">
      <c r="A10" s="8">
        <v>8</v>
      </c>
      <c r="B10" s="6" t="s">
        <v>232</v>
      </c>
      <c r="C10" s="8" t="s">
        <v>233</v>
      </c>
      <c r="D10" s="8">
        <v>2</v>
      </c>
      <c r="F10" s="8">
        <v>15</v>
      </c>
      <c r="H10" s="8">
        <v>1</v>
      </c>
      <c r="I10" s="8">
        <v>1</v>
      </c>
    </row>
    <row r="11" spans="1:9">
      <c r="A11" s="8">
        <v>9</v>
      </c>
      <c r="B11" s="8" t="s">
        <v>234</v>
      </c>
      <c r="C11" s="8" t="s">
        <v>233</v>
      </c>
      <c r="D11" s="8">
        <v>3</v>
      </c>
      <c r="F11" s="8">
        <v>45</v>
      </c>
      <c r="H11" s="8">
        <v>1</v>
      </c>
      <c r="I11" s="8">
        <v>1</v>
      </c>
    </row>
    <row r="12" spans="1:9">
      <c r="A12" s="8">
        <v>10</v>
      </c>
      <c r="B12" s="8" t="s">
        <v>235</v>
      </c>
      <c r="C12" s="8" t="s">
        <v>233</v>
      </c>
      <c r="D12" s="8">
        <v>4</v>
      </c>
      <c r="F12" s="8">
        <v>15</v>
      </c>
      <c r="H12" s="8">
        <v>1</v>
      </c>
      <c r="I12" s="8">
        <v>1</v>
      </c>
    </row>
    <row r="13" spans="1:9">
      <c r="A13" s="8">
        <v>11</v>
      </c>
      <c r="B13" s="8" t="s">
        <v>236</v>
      </c>
      <c r="C13" s="8" t="s">
        <v>233</v>
      </c>
      <c r="D13" s="8">
        <v>5</v>
      </c>
      <c r="F13" s="8">
        <v>10</v>
      </c>
      <c r="H13" s="8">
        <v>1</v>
      </c>
      <c r="I13" s="8">
        <v>1</v>
      </c>
    </row>
    <row r="14" spans="1:9">
      <c r="A14" s="8">
        <v>12</v>
      </c>
      <c r="B14" s="8" t="s">
        <v>237</v>
      </c>
      <c r="C14" s="8" t="s">
        <v>233</v>
      </c>
      <c r="D14" s="8">
        <v>6</v>
      </c>
      <c r="F14" s="8">
        <v>5</v>
      </c>
      <c r="H14" s="8">
        <v>1</v>
      </c>
      <c r="I14" s="8">
        <v>1</v>
      </c>
    </row>
    <row r="15" spans="1:9">
      <c r="A15" s="8">
        <v>13</v>
      </c>
      <c r="B15" s="8" t="s">
        <v>238</v>
      </c>
      <c r="C15" s="8" t="s">
        <v>233</v>
      </c>
      <c r="D15" s="8">
        <v>7</v>
      </c>
      <c r="F15" s="8">
        <v>5</v>
      </c>
      <c r="H15" s="8">
        <v>1</v>
      </c>
      <c r="I15" s="8">
        <v>1</v>
      </c>
    </row>
    <row r="16" spans="1:9">
      <c r="A16" s="14">
        <v>14</v>
      </c>
      <c r="B16" s="15" t="s">
        <v>239</v>
      </c>
      <c r="C16" s="6" t="s">
        <v>240</v>
      </c>
      <c r="D16" s="14">
        <v>8</v>
      </c>
      <c r="E16" s="13">
        <v>2</v>
      </c>
      <c r="F16" s="14"/>
      <c r="G16" s="6">
        <v>10000</v>
      </c>
      <c r="H16" s="14">
        <v>1</v>
      </c>
      <c r="I16" s="14">
        <v>1</v>
      </c>
    </row>
    <row r="17" spans="1:9">
      <c r="A17" s="16">
        <v>15</v>
      </c>
      <c r="B17" s="17" t="s">
        <v>241</v>
      </c>
      <c r="C17" s="17" t="s">
        <v>226</v>
      </c>
      <c r="D17" s="18">
        <v>2</v>
      </c>
      <c r="E17" s="19"/>
      <c r="F17" s="18">
        <v>60</v>
      </c>
      <c r="G17" s="18"/>
      <c r="H17" s="18">
        <v>5</v>
      </c>
      <c r="I17" s="45">
        <v>5</v>
      </c>
    </row>
    <row r="18" spans="1:9">
      <c r="A18" s="20">
        <v>16</v>
      </c>
      <c r="B18" s="21" t="s">
        <v>242</v>
      </c>
      <c r="C18" s="21" t="s">
        <v>226</v>
      </c>
      <c r="D18" s="22">
        <v>2</v>
      </c>
      <c r="E18" s="23"/>
      <c r="F18" s="22">
        <v>30</v>
      </c>
      <c r="G18" s="22"/>
      <c r="H18" s="22">
        <v>10</v>
      </c>
      <c r="I18" s="46">
        <v>10</v>
      </c>
    </row>
    <row r="19" spans="1:9">
      <c r="A19" s="8">
        <v>17</v>
      </c>
      <c r="B19" s="24" t="s">
        <v>75</v>
      </c>
      <c r="C19" s="24" t="s">
        <v>226</v>
      </c>
      <c r="D19" s="14">
        <v>2</v>
      </c>
      <c r="E19" s="25"/>
      <c r="F19" s="14"/>
      <c r="G19" s="6">
        <v>10000</v>
      </c>
      <c r="H19" s="14">
        <v>500</v>
      </c>
      <c r="I19" s="14">
        <v>500</v>
      </c>
    </row>
    <row r="20" spans="1:9">
      <c r="A20" s="14">
        <v>18</v>
      </c>
      <c r="B20" s="26" t="s">
        <v>243</v>
      </c>
      <c r="C20" s="14" t="s">
        <v>240</v>
      </c>
      <c r="D20" s="14">
        <v>6</v>
      </c>
      <c r="E20" s="25">
        <v>3</v>
      </c>
      <c r="F20" s="14"/>
      <c r="G20" s="6">
        <v>10000</v>
      </c>
      <c r="H20" s="14">
        <v>1</v>
      </c>
      <c r="I20" s="14">
        <v>1</v>
      </c>
    </row>
    <row r="21" spans="1:9">
      <c r="A21" s="14">
        <v>19</v>
      </c>
      <c r="B21" s="14" t="s">
        <v>215</v>
      </c>
      <c r="C21" s="14" t="s">
        <v>224</v>
      </c>
      <c r="D21" s="14">
        <v>15</v>
      </c>
      <c r="E21" s="25"/>
      <c r="F21" s="14"/>
      <c r="G21" s="6">
        <v>10000</v>
      </c>
      <c r="H21" s="14">
        <v>1</v>
      </c>
      <c r="I21" s="14">
        <v>1</v>
      </c>
    </row>
    <row r="22" spans="1:9">
      <c r="A22" s="27">
        <v>20</v>
      </c>
      <c r="B22" s="18" t="s">
        <v>244</v>
      </c>
      <c r="C22" s="18" t="s">
        <v>226</v>
      </c>
      <c r="D22" s="18">
        <v>2</v>
      </c>
      <c r="E22" s="19"/>
      <c r="F22" s="18">
        <v>5</v>
      </c>
      <c r="G22" s="18"/>
      <c r="H22" s="18">
        <v>2500</v>
      </c>
      <c r="I22" s="45">
        <v>2500</v>
      </c>
    </row>
    <row r="23" spans="1:9">
      <c r="A23" s="28">
        <v>21</v>
      </c>
      <c r="B23" s="14" t="s">
        <v>244</v>
      </c>
      <c r="C23" s="14" t="s">
        <v>226</v>
      </c>
      <c r="D23" s="14">
        <v>2</v>
      </c>
      <c r="E23" s="25"/>
      <c r="F23" s="14">
        <v>10</v>
      </c>
      <c r="G23" s="14"/>
      <c r="H23" s="14">
        <v>2000</v>
      </c>
      <c r="I23" s="47">
        <v>2000</v>
      </c>
    </row>
    <row r="24" spans="1:9">
      <c r="A24" s="28">
        <v>22</v>
      </c>
      <c r="B24" s="14" t="s">
        <v>244</v>
      </c>
      <c r="C24" s="14" t="s">
        <v>226</v>
      </c>
      <c r="D24" s="14">
        <v>2</v>
      </c>
      <c r="E24" s="25"/>
      <c r="F24" s="14">
        <v>15</v>
      </c>
      <c r="G24" s="14"/>
      <c r="H24" s="14">
        <v>1500</v>
      </c>
      <c r="I24" s="47">
        <v>1500</v>
      </c>
    </row>
    <row r="25" spans="1:9">
      <c r="A25" s="28">
        <v>23</v>
      </c>
      <c r="B25" s="14" t="s">
        <v>244</v>
      </c>
      <c r="C25" s="14" t="s">
        <v>226</v>
      </c>
      <c r="D25" s="14">
        <v>2</v>
      </c>
      <c r="E25" s="25"/>
      <c r="F25" s="14">
        <v>30</v>
      </c>
      <c r="G25" s="14"/>
      <c r="H25" s="14">
        <v>1000</v>
      </c>
      <c r="I25" s="47">
        <v>1000</v>
      </c>
    </row>
    <row r="26" spans="1:9">
      <c r="A26" s="28">
        <v>24</v>
      </c>
      <c r="B26" s="14" t="s">
        <v>244</v>
      </c>
      <c r="C26" s="14" t="s">
        <v>226</v>
      </c>
      <c r="D26" s="14">
        <v>2</v>
      </c>
      <c r="E26" s="25"/>
      <c r="F26" s="14">
        <v>20</v>
      </c>
      <c r="G26" s="14"/>
      <c r="H26" s="14">
        <v>500</v>
      </c>
      <c r="I26" s="47">
        <v>500</v>
      </c>
    </row>
    <row r="27" spans="1:9">
      <c r="A27" s="28">
        <v>25</v>
      </c>
      <c r="B27" s="14" t="s">
        <v>244</v>
      </c>
      <c r="C27" s="14" t="s">
        <v>226</v>
      </c>
      <c r="D27" s="14">
        <v>2</v>
      </c>
      <c r="E27" s="25"/>
      <c r="F27" s="14">
        <v>20</v>
      </c>
      <c r="G27" s="14"/>
      <c r="H27" s="14">
        <v>250</v>
      </c>
      <c r="I27" s="47">
        <v>250</v>
      </c>
    </row>
    <row r="28" spans="1:9">
      <c r="A28" s="29">
        <v>26</v>
      </c>
      <c r="B28" s="30" t="s">
        <v>245</v>
      </c>
      <c r="C28" s="30" t="s">
        <v>224</v>
      </c>
      <c r="D28" s="30">
        <v>13</v>
      </c>
      <c r="E28" s="31"/>
      <c r="F28" s="30">
        <v>5</v>
      </c>
      <c r="G28" s="30"/>
      <c r="H28" s="30">
        <v>1</v>
      </c>
      <c r="I28" s="48">
        <v>1</v>
      </c>
    </row>
    <row r="29" spans="1:9">
      <c r="A29" s="27">
        <v>30</v>
      </c>
      <c r="B29" s="18" t="s">
        <v>246</v>
      </c>
      <c r="C29" s="18" t="s">
        <v>226</v>
      </c>
      <c r="D29" s="18">
        <v>5</v>
      </c>
      <c r="E29" s="19"/>
      <c r="F29" s="18">
        <v>10</v>
      </c>
      <c r="G29" s="18"/>
      <c r="H29" s="18">
        <v>400</v>
      </c>
      <c r="I29" s="45">
        <v>400</v>
      </c>
    </row>
    <row r="30" spans="1:9">
      <c r="A30" s="28">
        <v>31</v>
      </c>
      <c r="B30" s="14" t="s">
        <v>246</v>
      </c>
      <c r="C30" s="14" t="s">
        <v>226</v>
      </c>
      <c r="D30" s="14">
        <v>5</v>
      </c>
      <c r="E30" s="25"/>
      <c r="F30" s="14">
        <v>20</v>
      </c>
      <c r="G30" s="14"/>
      <c r="H30" s="6">
        <v>200</v>
      </c>
      <c r="I30" s="47">
        <v>200</v>
      </c>
    </row>
    <row r="31" spans="1:9">
      <c r="A31" s="28">
        <v>32</v>
      </c>
      <c r="B31" s="14" t="s">
        <v>246</v>
      </c>
      <c r="C31" s="14" t="s">
        <v>226</v>
      </c>
      <c r="D31" s="14">
        <v>5</v>
      </c>
      <c r="E31" s="25"/>
      <c r="F31" s="14">
        <v>19</v>
      </c>
      <c r="G31" s="14"/>
      <c r="H31" s="6">
        <v>120</v>
      </c>
      <c r="I31" s="47">
        <v>120</v>
      </c>
    </row>
    <row r="32" spans="1:9">
      <c r="A32" s="28">
        <v>33</v>
      </c>
      <c r="B32" s="14" t="s">
        <v>246</v>
      </c>
      <c r="C32" s="14" t="s">
        <v>226</v>
      </c>
      <c r="D32" s="14">
        <v>5</v>
      </c>
      <c r="E32" s="25"/>
      <c r="F32" s="14">
        <v>17</v>
      </c>
      <c r="G32" s="14"/>
      <c r="H32" s="6">
        <v>80</v>
      </c>
      <c r="I32" s="47">
        <v>80</v>
      </c>
    </row>
    <row r="33" spans="1:9">
      <c r="A33" s="28">
        <v>34</v>
      </c>
      <c r="B33" s="14" t="s">
        <v>246</v>
      </c>
      <c r="C33" s="14" t="s">
        <v>226</v>
      </c>
      <c r="D33" s="14">
        <v>5</v>
      </c>
      <c r="E33" s="25"/>
      <c r="F33" s="14">
        <v>34</v>
      </c>
      <c r="G33" s="14"/>
      <c r="H33" s="6">
        <v>40</v>
      </c>
      <c r="I33" s="47">
        <v>40</v>
      </c>
    </row>
    <row r="34" spans="1:9">
      <c r="A34" s="32">
        <v>35</v>
      </c>
      <c r="B34" s="33" t="s">
        <v>245</v>
      </c>
      <c r="C34" s="33" t="s">
        <v>224</v>
      </c>
      <c r="D34" s="33">
        <v>13</v>
      </c>
      <c r="E34" s="34"/>
      <c r="F34" s="33">
        <v>0</v>
      </c>
      <c r="G34" s="33"/>
      <c r="H34" s="35">
        <v>1</v>
      </c>
      <c r="I34" s="49">
        <v>1</v>
      </c>
    </row>
    <row r="35" spans="1:9">
      <c r="A35" s="29">
        <v>36</v>
      </c>
      <c r="B35" s="30" t="s">
        <v>245</v>
      </c>
      <c r="C35" s="30" t="s">
        <v>224</v>
      </c>
      <c r="D35" s="30">
        <v>13</v>
      </c>
      <c r="E35" s="31"/>
      <c r="F35" s="30">
        <v>5</v>
      </c>
      <c r="G35" s="30"/>
      <c r="H35" s="30">
        <v>1</v>
      </c>
      <c r="I35" s="48">
        <v>1</v>
      </c>
    </row>
    <row r="36" spans="1:9">
      <c r="A36" s="27">
        <v>40</v>
      </c>
      <c r="B36" s="18" t="s">
        <v>247</v>
      </c>
      <c r="C36" s="18" t="s">
        <v>226</v>
      </c>
      <c r="D36" s="18">
        <v>19</v>
      </c>
      <c r="E36" s="19"/>
      <c r="F36" s="18">
        <v>10</v>
      </c>
      <c r="G36" s="18"/>
      <c r="H36" s="18">
        <v>500</v>
      </c>
      <c r="I36" s="45">
        <v>500</v>
      </c>
    </row>
    <row r="37" spans="1:9">
      <c r="A37" s="28">
        <v>41</v>
      </c>
      <c r="B37" s="14" t="s">
        <v>247</v>
      </c>
      <c r="C37" s="14" t="s">
        <v>226</v>
      </c>
      <c r="D37" s="14">
        <v>19</v>
      </c>
      <c r="E37" s="13"/>
      <c r="F37" s="14">
        <v>15</v>
      </c>
      <c r="G37" s="6"/>
      <c r="H37" s="14">
        <v>300</v>
      </c>
      <c r="I37" s="47">
        <v>300</v>
      </c>
    </row>
    <row r="38" spans="1:9">
      <c r="A38" s="28">
        <v>42</v>
      </c>
      <c r="B38" s="14" t="s">
        <v>247</v>
      </c>
      <c r="C38" s="14" t="s">
        <v>226</v>
      </c>
      <c r="D38" s="14">
        <v>19</v>
      </c>
      <c r="E38" s="13"/>
      <c r="F38" s="14">
        <v>30</v>
      </c>
      <c r="G38" s="6"/>
      <c r="H38" s="14">
        <v>200</v>
      </c>
      <c r="I38" s="47">
        <v>200</v>
      </c>
    </row>
    <row r="39" spans="1:9">
      <c r="A39" s="28">
        <v>43</v>
      </c>
      <c r="B39" s="14" t="s">
        <v>247</v>
      </c>
      <c r="C39" s="14" t="s">
        <v>226</v>
      </c>
      <c r="D39" s="14">
        <v>19</v>
      </c>
      <c r="E39" s="13"/>
      <c r="F39" s="14">
        <v>45</v>
      </c>
      <c r="G39" s="6"/>
      <c r="H39" s="14">
        <v>100</v>
      </c>
      <c r="I39" s="47">
        <v>100</v>
      </c>
    </row>
    <row r="40" spans="1:9">
      <c r="A40" s="36">
        <v>44</v>
      </c>
      <c r="B40" s="37" t="s">
        <v>245</v>
      </c>
      <c r="C40" s="38" t="s">
        <v>224</v>
      </c>
      <c r="D40" s="38">
        <v>13</v>
      </c>
      <c r="E40" s="39"/>
      <c r="F40" s="37">
        <v>9</v>
      </c>
      <c r="G40" s="38"/>
      <c r="H40" s="38">
        <v>1</v>
      </c>
      <c r="I40" s="50">
        <v>1</v>
      </c>
    </row>
    <row r="41" spans="1:9">
      <c r="A41" s="40">
        <v>45</v>
      </c>
      <c r="B41" s="41" t="s">
        <v>248</v>
      </c>
      <c r="C41" s="42" t="s">
        <v>224</v>
      </c>
      <c r="D41" s="42">
        <v>14</v>
      </c>
      <c r="E41" s="43"/>
      <c r="F41" s="41">
        <v>10</v>
      </c>
      <c r="G41" s="42"/>
      <c r="H41" s="42">
        <v>1</v>
      </c>
      <c r="I41" s="51">
        <v>1</v>
      </c>
    </row>
    <row r="42" spans="1:9">
      <c r="A42" s="44">
        <v>46</v>
      </c>
      <c r="B42" s="22" t="s">
        <v>215</v>
      </c>
      <c r="C42" s="22" t="s">
        <v>224</v>
      </c>
      <c r="D42" s="22">
        <v>15</v>
      </c>
      <c r="E42" s="23"/>
      <c r="F42" s="22">
        <v>0</v>
      </c>
      <c r="G42" s="22"/>
      <c r="H42" s="22">
        <v>1</v>
      </c>
      <c r="I42" s="46">
        <v>1</v>
      </c>
    </row>
    <row r="43" spans="1:9">
      <c r="A43" s="27">
        <v>50</v>
      </c>
      <c r="B43" s="18" t="s">
        <v>245</v>
      </c>
      <c r="C43" s="18" t="s">
        <v>224</v>
      </c>
      <c r="D43" s="18">
        <v>13</v>
      </c>
      <c r="E43" s="19"/>
      <c r="F43" s="18">
        <v>60</v>
      </c>
      <c r="G43" s="18"/>
      <c r="H43" s="18">
        <v>1</v>
      </c>
      <c r="I43" s="45">
        <v>1</v>
      </c>
    </row>
    <row r="44" spans="1:9">
      <c r="A44" s="28">
        <v>51</v>
      </c>
      <c r="B44" s="14" t="s">
        <v>248</v>
      </c>
      <c r="C44" s="6" t="s">
        <v>224</v>
      </c>
      <c r="D44" s="6">
        <v>14</v>
      </c>
      <c r="E44" s="13"/>
      <c r="F44" s="14">
        <v>30</v>
      </c>
      <c r="G44" s="6"/>
      <c r="H44" s="6">
        <v>1</v>
      </c>
      <c r="I44" s="47">
        <v>1</v>
      </c>
    </row>
    <row r="45" spans="1:9">
      <c r="A45" s="28">
        <v>52</v>
      </c>
      <c r="B45" s="14" t="s">
        <v>215</v>
      </c>
      <c r="C45" s="14" t="s">
        <v>224</v>
      </c>
      <c r="D45" s="14">
        <v>15</v>
      </c>
      <c r="E45" s="25"/>
      <c r="F45" s="14">
        <v>10</v>
      </c>
      <c r="G45" s="14"/>
      <c r="H45" s="14">
        <v>1</v>
      </c>
      <c r="I45" s="47">
        <v>1</v>
      </c>
    </row>
    <row r="46" spans="1:9">
      <c r="A46" s="27">
        <v>53</v>
      </c>
      <c r="B46" s="18" t="s">
        <v>245</v>
      </c>
      <c r="C46" s="18" t="s">
        <v>224</v>
      </c>
      <c r="D46" s="18">
        <v>13</v>
      </c>
      <c r="E46" s="19"/>
      <c r="F46" s="18">
        <v>955</v>
      </c>
      <c r="G46" s="18"/>
      <c r="H46" s="18">
        <v>1</v>
      </c>
      <c r="I46" s="45">
        <v>1</v>
      </c>
    </row>
    <row r="47" spans="1:9">
      <c r="A47" s="28">
        <v>54</v>
      </c>
      <c r="B47" s="14" t="s">
        <v>248</v>
      </c>
      <c r="C47" s="14" t="s">
        <v>224</v>
      </c>
      <c r="D47" s="14">
        <v>14</v>
      </c>
      <c r="E47" s="25"/>
      <c r="F47" s="14">
        <v>30</v>
      </c>
      <c r="G47" s="14"/>
      <c r="H47" s="14">
        <v>1</v>
      </c>
      <c r="I47" s="47">
        <v>1</v>
      </c>
    </row>
    <row r="48" spans="1:9">
      <c r="A48" s="28">
        <v>55</v>
      </c>
      <c r="B48" s="14" t="s">
        <v>215</v>
      </c>
      <c r="C48" s="14" t="s">
        <v>224</v>
      </c>
      <c r="D48" s="14">
        <v>15</v>
      </c>
      <c r="E48" s="25"/>
      <c r="F48" s="14">
        <v>10</v>
      </c>
      <c r="G48" s="14"/>
      <c r="H48" s="14">
        <v>1</v>
      </c>
      <c r="I48" s="47">
        <v>1</v>
      </c>
    </row>
    <row r="49" spans="1:9">
      <c r="A49" s="44">
        <v>56</v>
      </c>
      <c r="B49" s="22" t="s">
        <v>249</v>
      </c>
      <c r="C49" s="22" t="s">
        <v>224</v>
      </c>
      <c r="D49" s="22">
        <v>16</v>
      </c>
      <c r="E49" s="23"/>
      <c r="F49" s="22">
        <v>0</v>
      </c>
      <c r="G49" s="22"/>
      <c r="H49" s="22">
        <v>1</v>
      </c>
      <c r="I49" s="46">
        <v>1</v>
      </c>
    </row>
    <row r="50" spans="1:9">
      <c r="A50" s="27">
        <v>60</v>
      </c>
      <c r="B50" s="18" t="s">
        <v>28</v>
      </c>
      <c r="C50" s="18" t="s">
        <v>226</v>
      </c>
      <c r="D50" s="18">
        <v>3</v>
      </c>
      <c r="E50" s="19"/>
      <c r="F50" s="18">
        <v>13</v>
      </c>
      <c r="G50" s="18"/>
      <c r="H50" s="18">
        <v>100</v>
      </c>
      <c r="I50" s="45">
        <v>100</v>
      </c>
    </row>
    <row r="51" spans="1:9">
      <c r="A51" s="28">
        <v>61</v>
      </c>
      <c r="B51" s="6" t="s">
        <v>28</v>
      </c>
      <c r="C51" s="14" t="s">
        <v>226</v>
      </c>
      <c r="D51" s="6">
        <v>3</v>
      </c>
      <c r="E51" s="13"/>
      <c r="F51" s="14">
        <v>48</v>
      </c>
      <c r="G51" s="6"/>
      <c r="H51" s="6">
        <v>40</v>
      </c>
      <c r="I51" s="47">
        <v>40</v>
      </c>
    </row>
    <row r="52" spans="1:9">
      <c r="A52" s="28">
        <v>62</v>
      </c>
      <c r="B52" s="14" t="s">
        <v>28</v>
      </c>
      <c r="C52" s="14" t="s">
        <v>226</v>
      </c>
      <c r="D52" s="14">
        <v>3</v>
      </c>
      <c r="E52" s="25"/>
      <c r="F52" s="14">
        <v>39</v>
      </c>
      <c r="G52" s="14"/>
      <c r="H52" s="14">
        <v>20</v>
      </c>
      <c r="I52" s="47">
        <v>20</v>
      </c>
    </row>
    <row r="53" spans="1:9">
      <c r="A53" s="40">
        <v>63</v>
      </c>
      <c r="B53" s="41" t="s">
        <v>248</v>
      </c>
      <c r="C53" s="42" t="s">
        <v>224</v>
      </c>
      <c r="D53" s="42">
        <v>14</v>
      </c>
      <c r="E53" s="43"/>
      <c r="F53" s="41">
        <v>10</v>
      </c>
      <c r="G53" s="42"/>
      <c r="H53" s="42">
        <v>1</v>
      </c>
      <c r="I53" s="51">
        <v>1</v>
      </c>
    </row>
    <row r="54" spans="1:9">
      <c r="A54" s="29">
        <v>64</v>
      </c>
      <c r="B54" s="30" t="s">
        <v>215</v>
      </c>
      <c r="C54" s="30" t="s">
        <v>224</v>
      </c>
      <c r="D54" s="30">
        <v>15</v>
      </c>
      <c r="E54" s="31"/>
      <c r="F54" s="30">
        <v>5</v>
      </c>
      <c r="G54" s="30"/>
      <c r="H54" s="30">
        <v>1</v>
      </c>
      <c r="I54" s="48">
        <v>1</v>
      </c>
    </row>
    <row r="55" spans="1:9">
      <c r="A55" s="27">
        <v>65</v>
      </c>
      <c r="B55" s="18" t="s">
        <v>250</v>
      </c>
      <c r="C55" s="18" t="s">
        <v>226</v>
      </c>
      <c r="D55" s="18">
        <v>1</v>
      </c>
      <c r="E55" s="19"/>
      <c r="F55" s="18">
        <v>25</v>
      </c>
      <c r="G55" s="18"/>
      <c r="H55" s="18">
        <v>30</v>
      </c>
      <c r="I55" s="45">
        <v>30</v>
      </c>
    </row>
    <row r="56" spans="1:9">
      <c r="A56" s="28">
        <v>66</v>
      </c>
      <c r="B56" s="6" t="s">
        <v>250</v>
      </c>
      <c r="C56" s="14" t="s">
        <v>226</v>
      </c>
      <c r="D56" s="6">
        <v>1</v>
      </c>
      <c r="E56" s="13"/>
      <c r="F56" s="14">
        <v>50</v>
      </c>
      <c r="G56" s="6"/>
      <c r="H56" s="6">
        <v>20</v>
      </c>
      <c r="I56" s="47">
        <v>20</v>
      </c>
    </row>
    <row r="57" spans="1:9">
      <c r="A57" s="20">
        <v>67</v>
      </c>
      <c r="B57" s="22" t="s">
        <v>250</v>
      </c>
      <c r="C57" s="22" t="s">
        <v>226</v>
      </c>
      <c r="D57" s="22">
        <v>1</v>
      </c>
      <c r="E57" s="23"/>
      <c r="F57" s="22">
        <v>25</v>
      </c>
      <c r="G57" s="22"/>
      <c r="H57" s="22">
        <v>10</v>
      </c>
      <c r="I57" s="46">
        <v>10</v>
      </c>
    </row>
    <row r="58" spans="1:9">
      <c r="A58" s="27">
        <v>70</v>
      </c>
      <c r="B58" s="18" t="s">
        <v>251</v>
      </c>
      <c r="C58" s="18" t="s">
        <v>226</v>
      </c>
      <c r="D58" s="18">
        <v>2</v>
      </c>
      <c r="E58" s="19"/>
      <c r="F58" s="18">
        <v>5</v>
      </c>
      <c r="G58" s="18"/>
      <c r="H58" s="18">
        <v>2500</v>
      </c>
      <c r="I58" s="45">
        <v>2500</v>
      </c>
    </row>
    <row r="59" spans="1:9">
      <c r="A59" s="28">
        <v>71</v>
      </c>
      <c r="B59" s="14" t="s">
        <v>251</v>
      </c>
      <c r="C59" s="14" t="s">
        <v>226</v>
      </c>
      <c r="D59" s="14">
        <v>2</v>
      </c>
      <c r="E59" s="25"/>
      <c r="F59" s="14">
        <v>10</v>
      </c>
      <c r="G59" s="14"/>
      <c r="H59" s="14">
        <v>2000</v>
      </c>
      <c r="I59" s="47">
        <v>2000</v>
      </c>
    </row>
    <row r="60" spans="1:9">
      <c r="A60" s="28">
        <v>72</v>
      </c>
      <c r="B60" s="14" t="s">
        <v>251</v>
      </c>
      <c r="C60" s="14" t="s">
        <v>226</v>
      </c>
      <c r="D60" s="14">
        <v>2</v>
      </c>
      <c r="E60" s="25"/>
      <c r="F60" s="14">
        <v>15</v>
      </c>
      <c r="G60" s="14"/>
      <c r="H60" s="14">
        <v>1500</v>
      </c>
      <c r="I60" s="47">
        <v>1500</v>
      </c>
    </row>
    <row r="61" spans="1:9">
      <c r="A61" s="28">
        <v>73</v>
      </c>
      <c r="B61" s="14" t="s">
        <v>251</v>
      </c>
      <c r="C61" s="14" t="s">
        <v>226</v>
      </c>
      <c r="D61" s="14">
        <v>2</v>
      </c>
      <c r="E61" s="25"/>
      <c r="F61" s="14">
        <v>30</v>
      </c>
      <c r="G61" s="14"/>
      <c r="H61" s="14">
        <v>1000</v>
      </c>
      <c r="I61" s="47">
        <v>1000</v>
      </c>
    </row>
    <row r="62" spans="1:9">
      <c r="A62" s="28">
        <v>74</v>
      </c>
      <c r="B62" s="14" t="s">
        <v>251</v>
      </c>
      <c r="C62" s="14" t="s">
        <v>226</v>
      </c>
      <c r="D62" s="14">
        <v>2</v>
      </c>
      <c r="E62" s="25"/>
      <c r="F62" s="14">
        <v>20</v>
      </c>
      <c r="G62" s="14"/>
      <c r="H62" s="14">
        <v>500</v>
      </c>
      <c r="I62" s="47">
        <v>500</v>
      </c>
    </row>
    <row r="63" spans="1:9">
      <c r="A63" s="28">
        <v>75</v>
      </c>
      <c r="B63" s="14" t="s">
        <v>251</v>
      </c>
      <c r="C63" s="14" t="s">
        <v>226</v>
      </c>
      <c r="D63" s="14">
        <v>2</v>
      </c>
      <c r="E63" s="25"/>
      <c r="F63" s="14">
        <v>20</v>
      </c>
      <c r="G63" s="14"/>
      <c r="H63" s="14">
        <v>250</v>
      </c>
      <c r="I63" s="47">
        <v>250</v>
      </c>
    </row>
    <row r="64" spans="1:9">
      <c r="A64" s="28">
        <v>76</v>
      </c>
      <c r="B64" s="14" t="s">
        <v>245</v>
      </c>
      <c r="C64" s="14" t="s">
        <v>224</v>
      </c>
      <c r="D64" s="14">
        <v>13</v>
      </c>
      <c r="E64" s="25"/>
      <c r="F64" s="14">
        <v>25</v>
      </c>
      <c r="G64" s="14"/>
      <c r="H64" s="22">
        <v>1</v>
      </c>
      <c r="I64" s="46">
        <v>1</v>
      </c>
    </row>
    <row r="65" spans="1:9">
      <c r="A65" s="27">
        <v>80</v>
      </c>
      <c r="B65" s="18" t="s">
        <v>252</v>
      </c>
      <c r="C65" s="18" t="s">
        <v>226</v>
      </c>
      <c r="D65" s="18">
        <v>2</v>
      </c>
      <c r="E65" s="19"/>
      <c r="F65" s="18"/>
      <c r="G65" s="18">
        <v>10000</v>
      </c>
      <c r="H65" s="18">
        <v>900</v>
      </c>
      <c r="I65" s="45">
        <v>900</v>
      </c>
    </row>
    <row r="66" spans="1:9">
      <c r="A66" s="28">
        <v>81</v>
      </c>
      <c r="B66" s="14" t="s">
        <v>253</v>
      </c>
      <c r="C66" s="14" t="s">
        <v>226</v>
      </c>
      <c r="D66" s="14">
        <v>2</v>
      </c>
      <c r="E66" s="25"/>
      <c r="F66" s="14"/>
      <c r="G66" s="14">
        <v>10000</v>
      </c>
      <c r="H66" s="14">
        <v>900</v>
      </c>
      <c r="I66" s="47">
        <v>900</v>
      </c>
    </row>
    <row r="67" spans="1:9">
      <c r="A67" s="28">
        <v>82</v>
      </c>
      <c r="B67" s="14" t="s">
        <v>254</v>
      </c>
      <c r="C67" s="14" t="s">
        <v>226</v>
      </c>
      <c r="D67" s="14">
        <v>2</v>
      </c>
      <c r="E67" s="25"/>
      <c r="F67" s="14"/>
      <c r="G67" s="14">
        <v>10000</v>
      </c>
      <c r="H67" s="14">
        <v>900</v>
      </c>
      <c r="I67" s="47">
        <v>900</v>
      </c>
    </row>
    <row r="68" spans="1:9">
      <c r="A68" s="20">
        <v>83</v>
      </c>
      <c r="B68" s="22" t="s">
        <v>255</v>
      </c>
      <c r="C68" s="22" t="s">
        <v>226</v>
      </c>
      <c r="D68" s="22">
        <v>2</v>
      </c>
      <c r="E68" s="23"/>
      <c r="F68" s="22"/>
      <c r="G68" s="22">
        <v>10000</v>
      </c>
      <c r="H68" s="22">
        <v>900</v>
      </c>
      <c r="I68" s="46">
        <v>900</v>
      </c>
    </row>
    <row r="69" spans="1:9">
      <c r="A69" s="27">
        <v>90</v>
      </c>
      <c r="B69" s="18" t="s">
        <v>256</v>
      </c>
      <c r="C69" s="18" t="s">
        <v>226</v>
      </c>
      <c r="D69" s="18">
        <v>5</v>
      </c>
      <c r="E69" s="19"/>
      <c r="F69" s="18">
        <v>10</v>
      </c>
      <c r="G69" s="18"/>
      <c r="H69" s="18">
        <v>400</v>
      </c>
      <c r="I69" s="45">
        <v>400</v>
      </c>
    </row>
    <row r="70" spans="1:9">
      <c r="A70" s="28">
        <v>91</v>
      </c>
      <c r="B70" s="14" t="s">
        <v>256</v>
      </c>
      <c r="C70" s="14" t="s">
        <v>226</v>
      </c>
      <c r="D70" s="14">
        <v>5</v>
      </c>
      <c r="E70" s="13"/>
      <c r="F70" s="14">
        <v>20</v>
      </c>
      <c r="G70" s="14"/>
      <c r="H70" s="6">
        <v>200</v>
      </c>
      <c r="I70" s="47">
        <v>200</v>
      </c>
    </row>
    <row r="71" spans="1:9">
      <c r="A71" s="28">
        <v>92</v>
      </c>
      <c r="B71" s="14" t="s">
        <v>256</v>
      </c>
      <c r="C71" s="14" t="s">
        <v>226</v>
      </c>
      <c r="D71" s="14">
        <v>5</v>
      </c>
      <c r="E71" s="13"/>
      <c r="F71" s="14">
        <v>20</v>
      </c>
      <c r="G71" s="14"/>
      <c r="H71" s="6">
        <v>120</v>
      </c>
      <c r="I71" s="47">
        <v>120</v>
      </c>
    </row>
    <row r="72" spans="1:9">
      <c r="A72" s="28">
        <v>93</v>
      </c>
      <c r="B72" s="14" t="s">
        <v>256</v>
      </c>
      <c r="C72" s="14" t="s">
        <v>226</v>
      </c>
      <c r="D72" s="14">
        <v>5</v>
      </c>
      <c r="E72" s="13"/>
      <c r="F72" s="14">
        <v>16</v>
      </c>
      <c r="G72" s="14"/>
      <c r="H72" s="6">
        <v>80</v>
      </c>
      <c r="I72" s="47">
        <v>80</v>
      </c>
    </row>
    <row r="73" spans="1:9">
      <c r="A73" s="28">
        <v>94</v>
      </c>
      <c r="B73" s="14" t="s">
        <v>256</v>
      </c>
      <c r="C73" s="14" t="s">
        <v>226</v>
      </c>
      <c r="D73" s="14">
        <v>5</v>
      </c>
      <c r="E73" s="13"/>
      <c r="F73" s="14">
        <v>33</v>
      </c>
      <c r="G73" s="14"/>
      <c r="H73" s="6">
        <v>40</v>
      </c>
      <c r="I73" s="47">
        <v>40</v>
      </c>
    </row>
    <row r="74" spans="1:9">
      <c r="A74" s="28">
        <v>95</v>
      </c>
      <c r="B74" s="14" t="s">
        <v>245</v>
      </c>
      <c r="C74" s="6" t="s">
        <v>224</v>
      </c>
      <c r="D74" s="6">
        <v>13</v>
      </c>
      <c r="E74" s="13"/>
      <c r="F74" s="14">
        <v>35</v>
      </c>
      <c r="G74" s="6"/>
      <c r="H74" s="6">
        <v>1</v>
      </c>
      <c r="I74" s="47">
        <v>1</v>
      </c>
    </row>
    <row r="75" spans="1:9">
      <c r="A75" s="20">
        <v>96</v>
      </c>
      <c r="B75" s="22" t="s">
        <v>248</v>
      </c>
      <c r="C75" s="22" t="s">
        <v>224</v>
      </c>
      <c r="D75" s="22">
        <v>14</v>
      </c>
      <c r="E75" s="23"/>
      <c r="F75" s="22">
        <v>15</v>
      </c>
      <c r="G75" s="22"/>
      <c r="H75" s="22">
        <v>1</v>
      </c>
      <c r="I75" s="46">
        <v>1</v>
      </c>
    </row>
    <row r="76" spans="1:9">
      <c r="A76" s="8">
        <v>101</v>
      </c>
      <c r="B76" s="24" t="s">
        <v>257</v>
      </c>
      <c r="C76" s="24" t="s">
        <v>240</v>
      </c>
      <c r="D76" s="24">
        <v>1</v>
      </c>
      <c r="E76" s="52"/>
      <c r="F76" s="24">
        <v>100</v>
      </c>
      <c r="G76" s="24"/>
      <c r="H76" s="24">
        <v>1</v>
      </c>
      <c r="I76" s="24">
        <v>1</v>
      </c>
    </row>
    <row r="77" spans="1:9">
      <c r="A77" s="8">
        <v>102</v>
      </c>
      <c r="B77" s="8" t="s">
        <v>258</v>
      </c>
      <c r="C77" s="8" t="s">
        <v>240</v>
      </c>
      <c r="D77" s="8">
        <v>2</v>
      </c>
      <c r="F77" s="8">
        <v>100</v>
      </c>
      <c r="H77" s="8">
        <v>1</v>
      </c>
      <c r="I77" s="8">
        <v>1</v>
      </c>
    </row>
    <row r="78" spans="1:9">
      <c r="A78" s="8">
        <v>103</v>
      </c>
      <c r="B78" s="8" t="s">
        <v>259</v>
      </c>
      <c r="C78" s="8" t="s">
        <v>240</v>
      </c>
      <c r="D78" s="8">
        <v>3</v>
      </c>
      <c r="F78" s="8">
        <v>100</v>
      </c>
      <c r="H78" s="8">
        <v>1</v>
      </c>
      <c r="I78" s="8">
        <v>1</v>
      </c>
    </row>
    <row r="79" spans="1:9">
      <c r="A79" s="8">
        <v>104</v>
      </c>
      <c r="B79" s="8" t="s">
        <v>260</v>
      </c>
      <c r="C79" s="8" t="s">
        <v>240</v>
      </c>
      <c r="D79" s="8">
        <v>4</v>
      </c>
      <c r="F79" s="8">
        <v>100</v>
      </c>
      <c r="H79" s="8">
        <v>1</v>
      </c>
      <c r="I79" s="8">
        <v>1</v>
      </c>
    </row>
    <row r="80" spans="1:9">
      <c r="A80" s="8">
        <v>105</v>
      </c>
      <c r="B80" s="8" t="s">
        <v>261</v>
      </c>
      <c r="C80" s="8" t="s">
        <v>240</v>
      </c>
      <c r="D80" s="8">
        <v>5</v>
      </c>
      <c r="F80" s="8">
        <v>100</v>
      </c>
      <c r="H80" s="8">
        <v>1</v>
      </c>
      <c r="I80" s="8">
        <v>1</v>
      </c>
    </row>
    <row r="81" spans="1:9">
      <c r="A81" s="53">
        <v>106</v>
      </c>
      <c r="B81" s="54" t="s">
        <v>248</v>
      </c>
      <c r="C81" s="54" t="s">
        <v>224</v>
      </c>
      <c r="D81" s="54">
        <v>14</v>
      </c>
      <c r="E81" s="55"/>
      <c r="F81" s="54">
        <v>70</v>
      </c>
      <c r="G81" s="54"/>
      <c r="H81" s="54">
        <v>1</v>
      </c>
      <c r="I81" s="66">
        <v>1</v>
      </c>
    </row>
    <row r="82" spans="1:9">
      <c r="A82" s="56">
        <v>107</v>
      </c>
      <c r="B82" s="57" t="s">
        <v>215</v>
      </c>
      <c r="C82" s="57" t="s">
        <v>224</v>
      </c>
      <c r="D82" s="57">
        <v>15</v>
      </c>
      <c r="E82" s="58"/>
      <c r="F82" s="57">
        <v>25</v>
      </c>
      <c r="G82" s="57"/>
      <c r="H82" s="57">
        <v>1</v>
      </c>
      <c r="I82" s="67">
        <v>1</v>
      </c>
    </row>
    <row r="83" spans="1:9">
      <c r="A83" s="59">
        <v>108</v>
      </c>
      <c r="B83" s="60" t="s">
        <v>249</v>
      </c>
      <c r="C83" s="60" t="s">
        <v>224</v>
      </c>
      <c r="D83" s="60">
        <v>16</v>
      </c>
      <c r="E83" s="61"/>
      <c r="F83" s="60">
        <v>5</v>
      </c>
      <c r="G83" s="60"/>
      <c r="H83" s="60">
        <v>1</v>
      </c>
      <c r="I83" s="68">
        <v>1</v>
      </c>
    </row>
    <row r="84" spans="1:9">
      <c r="A84" s="28">
        <v>110</v>
      </c>
      <c r="B84" s="14" t="s">
        <v>245</v>
      </c>
      <c r="C84" s="14" t="s">
        <v>224</v>
      </c>
      <c r="D84" s="14">
        <v>13</v>
      </c>
      <c r="E84" s="25"/>
      <c r="F84" s="14">
        <v>50</v>
      </c>
      <c r="G84" s="14"/>
      <c r="H84" s="14">
        <v>1</v>
      </c>
      <c r="I84" s="47">
        <v>1</v>
      </c>
    </row>
    <row r="85" spans="1:9">
      <c r="A85" s="28">
        <v>111</v>
      </c>
      <c r="B85" s="14" t="s">
        <v>248</v>
      </c>
      <c r="C85" s="6" t="s">
        <v>224</v>
      </c>
      <c r="D85" s="6">
        <v>14</v>
      </c>
      <c r="E85" s="13"/>
      <c r="F85" s="14">
        <v>35</v>
      </c>
      <c r="G85" s="6"/>
      <c r="H85" s="6">
        <v>1</v>
      </c>
      <c r="I85" s="47">
        <v>1</v>
      </c>
    </row>
    <row r="86" spans="1:9">
      <c r="A86" s="28">
        <v>112</v>
      </c>
      <c r="B86" s="14" t="s">
        <v>215</v>
      </c>
      <c r="C86" s="14" t="s">
        <v>224</v>
      </c>
      <c r="D86" s="14">
        <v>15</v>
      </c>
      <c r="E86" s="25"/>
      <c r="F86" s="14">
        <v>15</v>
      </c>
      <c r="G86" s="14"/>
      <c r="H86" s="14">
        <v>1</v>
      </c>
      <c r="I86" s="47">
        <v>1</v>
      </c>
    </row>
    <row r="87" spans="1:9">
      <c r="A87" s="27">
        <v>120</v>
      </c>
      <c r="B87" s="18" t="s">
        <v>262</v>
      </c>
      <c r="C87" s="18" t="s">
        <v>226</v>
      </c>
      <c r="D87" s="18">
        <v>5</v>
      </c>
      <c r="E87" s="19"/>
      <c r="F87" s="18"/>
      <c r="G87" s="18">
        <v>10000</v>
      </c>
      <c r="H87" s="18">
        <v>750</v>
      </c>
      <c r="I87" s="45">
        <v>750</v>
      </c>
    </row>
    <row r="88" spans="1:9">
      <c r="A88" s="28">
        <v>121</v>
      </c>
      <c r="B88" s="14" t="s">
        <v>263</v>
      </c>
      <c r="C88" s="14" t="s">
        <v>226</v>
      </c>
      <c r="D88" s="14">
        <v>5</v>
      </c>
      <c r="E88" s="25"/>
      <c r="F88" s="14"/>
      <c r="G88" s="14">
        <v>10000</v>
      </c>
      <c r="H88" s="14">
        <v>485</v>
      </c>
      <c r="I88" s="47">
        <v>485</v>
      </c>
    </row>
    <row r="89" spans="1:9">
      <c r="A89" s="28">
        <v>122</v>
      </c>
      <c r="B89" s="14" t="s">
        <v>264</v>
      </c>
      <c r="C89" s="14" t="s">
        <v>226</v>
      </c>
      <c r="D89" s="14">
        <v>5</v>
      </c>
      <c r="E89" s="25"/>
      <c r="F89" s="14"/>
      <c r="G89" s="14">
        <v>10000</v>
      </c>
      <c r="H89" s="14">
        <v>300</v>
      </c>
      <c r="I89" s="47">
        <v>300</v>
      </c>
    </row>
    <row r="90" spans="1:9">
      <c r="A90" s="28">
        <v>123</v>
      </c>
      <c r="B90" s="14" t="s">
        <v>265</v>
      </c>
      <c r="C90" s="14" t="s">
        <v>226</v>
      </c>
      <c r="D90" s="14">
        <v>5</v>
      </c>
      <c r="E90" s="25"/>
      <c r="F90" s="14"/>
      <c r="G90" s="14">
        <v>10000</v>
      </c>
      <c r="H90" s="14">
        <v>150</v>
      </c>
      <c r="I90" s="47">
        <v>150</v>
      </c>
    </row>
    <row r="91" spans="1:10">
      <c r="A91" s="27">
        <v>131</v>
      </c>
      <c r="B91" s="18" t="s">
        <v>266</v>
      </c>
      <c r="C91" s="18" t="s">
        <v>226</v>
      </c>
      <c r="D91" s="18">
        <v>3</v>
      </c>
      <c r="E91" s="19"/>
      <c r="F91" s="18"/>
      <c r="G91" s="18">
        <v>10000</v>
      </c>
      <c r="H91" s="18">
        <v>20</v>
      </c>
      <c r="I91" s="45">
        <v>20</v>
      </c>
      <c r="J91" s="8">
        <v>50</v>
      </c>
    </row>
    <row r="92" spans="1:9">
      <c r="A92" s="28">
        <v>132</v>
      </c>
      <c r="B92" s="14" t="s">
        <v>266</v>
      </c>
      <c r="C92" s="14" t="s">
        <v>226</v>
      </c>
      <c r="D92" s="14">
        <v>3</v>
      </c>
      <c r="E92" s="25"/>
      <c r="F92" s="14"/>
      <c r="G92" s="14">
        <v>10000</v>
      </c>
      <c r="H92" s="14">
        <v>10</v>
      </c>
      <c r="I92" s="47">
        <v>10</v>
      </c>
    </row>
    <row r="93" spans="1:9">
      <c r="A93" s="28">
        <v>133</v>
      </c>
      <c r="B93" s="14" t="s">
        <v>266</v>
      </c>
      <c r="C93" s="14" t="s">
        <v>226</v>
      </c>
      <c r="D93" s="14">
        <v>3</v>
      </c>
      <c r="E93" s="25"/>
      <c r="F93" s="14"/>
      <c r="G93" s="14">
        <v>10000</v>
      </c>
      <c r="H93" s="14">
        <v>10</v>
      </c>
      <c r="I93" s="47">
        <v>10</v>
      </c>
    </row>
    <row r="94" spans="1:9">
      <c r="A94" s="20">
        <v>134</v>
      </c>
      <c r="B94" s="22" t="s">
        <v>266</v>
      </c>
      <c r="C94" s="22" t="s">
        <v>226</v>
      </c>
      <c r="D94" s="22">
        <v>3</v>
      </c>
      <c r="E94" s="23"/>
      <c r="F94" s="22"/>
      <c r="G94" s="22">
        <v>10000</v>
      </c>
      <c r="H94" s="22">
        <v>10</v>
      </c>
      <c r="I94" s="46">
        <v>10</v>
      </c>
    </row>
    <row r="95" spans="1:10">
      <c r="A95" s="27">
        <v>136</v>
      </c>
      <c r="B95" s="18" t="s">
        <v>267</v>
      </c>
      <c r="C95" s="18" t="s">
        <v>226</v>
      </c>
      <c r="D95" s="18">
        <v>3</v>
      </c>
      <c r="E95" s="19"/>
      <c r="F95" s="18"/>
      <c r="G95" s="18">
        <v>10000</v>
      </c>
      <c r="H95" s="18">
        <v>50</v>
      </c>
      <c r="I95" s="45">
        <v>50</v>
      </c>
      <c r="J95" s="8">
        <v>100</v>
      </c>
    </row>
    <row r="96" spans="1:9">
      <c r="A96" s="28">
        <v>137</v>
      </c>
      <c r="B96" s="6" t="s">
        <v>267</v>
      </c>
      <c r="C96" s="14" t="s">
        <v>226</v>
      </c>
      <c r="D96" s="6">
        <v>3</v>
      </c>
      <c r="E96" s="13"/>
      <c r="F96" s="14"/>
      <c r="G96" s="6">
        <v>10000</v>
      </c>
      <c r="H96" s="6">
        <v>30</v>
      </c>
      <c r="I96" s="47">
        <v>30</v>
      </c>
    </row>
    <row r="97" spans="1:9">
      <c r="A97" s="28">
        <v>138</v>
      </c>
      <c r="B97" s="6" t="s">
        <v>267</v>
      </c>
      <c r="C97" s="14" t="s">
        <v>226</v>
      </c>
      <c r="D97" s="14">
        <v>3</v>
      </c>
      <c r="E97" s="25"/>
      <c r="F97" s="14"/>
      <c r="G97" s="14">
        <v>10000</v>
      </c>
      <c r="H97" s="6">
        <v>10</v>
      </c>
      <c r="I97" s="47">
        <v>10</v>
      </c>
    </row>
    <row r="98" spans="1:9">
      <c r="A98" s="20">
        <v>139</v>
      </c>
      <c r="B98" s="22" t="s">
        <v>267</v>
      </c>
      <c r="C98" s="22" t="s">
        <v>226</v>
      </c>
      <c r="D98" s="22">
        <v>3</v>
      </c>
      <c r="E98" s="23"/>
      <c r="F98" s="22"/>
      <c r="G98" s="22">
        <v>10000</v>
      </c>
      <c r="H98" s="22">
        <v>10</v>
      </c>
      <c r="I98" s="46">
        <v>10</v>
      </c>
    </row>
    <row r="99" spans="1:10">
      <c r="A99" s="27">
        <v>141</v>
      </c>
      <c r="B99" s="18" t="s">
        <v>268</v>
      </c>
      <c r="C99" s="18" t="s">
        <v>226</v>
      </c>
      <c r="D99" s="18">
        <v>3</v>
      </c>
      <c r="E99" s="19"/>
      <c r="F99" s="18"/>
      <c r="G99" s="18">
        <v>10000</v>
      </c>
      <c r="H99" s="18">
        <v>50</v>
      </c>
      <c r="I99" s="45">
        <v>50</v>
      </c>
      <c r="J99" s="8">
        <v>150</v>
      </c>
    </row>
    <row r="100" spans="1:9">
      <c r="A100" s="28">
        <v>142</v>
      </c>
      <c r="B100" s="6" t="s">
        <v>268</v>
      </c>
      <c r="C100" s="14" t="s">
        <v>226</v>
      </c>
      <c r="D100" s="6">
        <v>3</v>
      </c>
      <c r="E100" s="13"/>
      <c r="F100" s="14"/>
      <c r="G100" s="6">
        <v>10000</v>
      </c>
      <c r="H100" s="6">
        <v>50</v>
      </c>
      <c r="I100" s="47">
        <v>50</v>
      </c>
    </row>
    <row r="101" spans="1:9">
      <c r="A101" s="28">
        <v>143</v>
      </c>
      <c r="B101" s="6" t="s">
        <v>268</v>
      </c>
      <c r="C101" s="14" t="s">
        <v>226</v>
      </c>
      <c r="D101" s="14">
        <v>3</v>
      </c>
      <c r="E101" s="25"/>
      <c r="F101" s="14"/>
      <c r="G101" s="14">
        <v>10000</v>
      </c>
      <c r="H101" s="6">
        <v>30</v>
      </c>
      <c r="I101" s="47">
        <v>30</v>
      </c>
    </row>
    <row r="102" spans="1:9">
      <c r="A102" s="20">
        <v>144</v>
      </c>
      <c r="B102" s="22" t="s">
        <v>268</v>
      </c>
      <c r="C102" s="22" t="s">
        <v>226</v>
      </c>
      <c r="D102" s="22">
        <v>3</v>
      </c>
      <c r="E102" s="23"/>
      <c r="F102" s="22"/>
      <c r="G102" s="22">
        <v>10000</v>
      </c>
      <c r="H102" s="22">
        <v>20</v>
      </c>
      <c r="I102" s="46">
        <v>20</v>
      </c>
    </row>
    <row r="103" spans="1:10">
      <c r="A103" s="27">
        <v>146</v>
      </c>
      <c r="B103" s="18" t="s">
        <v>269</v>
      </c>
      <c r="C103" s="18" t="s">
        <v>226</v>
      </c>
      <c r="D103" s="18">
        <v>3</v>
      </c>
      <c r="E103" s="19"/>
      <c r="F103" s="18"/>
      <c r="G103" s="18">
        <v>10000</v>
      </c>
      <c r="H103" s="18">
        <v>50</v>
      </c>
      <c r="I103" s="45">
        <v>50</v>
      </c>
      <c r="J103" s="8">
        <v>200</v>
      </c>
    </row>
    <row r="104" spans="1:9">
      <c r="A104" s="28">
        <v>147</v>
      </c>
      <c r="B104" s="14" t="s">
        <v>269</v>
      </c>
      <c r="C104" s="14" t="s">
        <v>226</v>
      </c>
      <c r="D104" s="14">
        <v>3</v>
      </c>
      <c r="E104" s="25"/>
      <c r="F104" s="14"/>
      <c r="G104" s="14">
        <v>10000</v>
      </c>
      <c r="H104" s="14">
        <v>50</v>
      </c>
      <c r="I104" s="47">
        <v>50</v>
      </c>
    </row>
    <row r="105" spans="1:9">
      <c r="A105" s="28">
        <v>148</v>
      </c>
      <c r="B105" s="14" t="s">
        <v>269</v>
      </c>
      <c r="C105" s="14" t="s">
        <v>226</v>
      </c>
      <c r="D105" s="14">
        <v>3</v>
      </c>
      <c r="E105" s="25"/>
      <c r="F105" s="14"/>
      <c r="G105" s="14">
        <v>10000</v>
      </c>
      <c r="H105" s="14">
        <v>50</v>
      </c>
      <c r="I105" s="47">
        <v>50</v>
      </c>
    </row>
    <row r="106" spans="1:9">
      <c r="A106" s="20">
        <v>149</v>
      </c>
      <c r="B106" s="22" t="s">
        <v>269</v>
      </c>
      <c r="C106" s="22" t="s">
        <v>226</v>
      </c>
      <c r="D106" s="22">
        <v>3</v>
      </c>
      <c r="E106" s="23"/>
      <c r="F106" s="22"/>
      <c r="G106" s="22">
        <v>10000</v>
      </c>
      <c r="H106" s="22">
        <v>50</v>
      </c>
      <c r="I106" s="46">
        <v>50</v>
      </c>
    </row>
    <row r="107" spans="1:9">
      <c r="A107" s="62">
        <v>150</v>
      </c>
      <c r="B107" s="63" t="s">
        <v>270</v>
      </c>
      <c r="C107" s="63" t="s">
        <v>224</v>
      </c>
      <c r="D107" s="63">
        <v>80</v>
      </c>
      <c r="E107" s="64"/>
      <c r="F107" s="63"/>
      <c r="G107" s="63">
        <v>150</v>
      </c>
      <c r="H107" s="63">
        <v>1</v>
      </c>
      <c r="I107" s="69">
        <v>1</v>
      </c>
    </row>
    <row r="108" spans="1:10">
      <c r="A108" s="27">
        <v>151</v>
      </c>
      <c r="B108" s="18" t="s">
        <v>271</v>
      </c>
      <c r="C108" s="18" t="s">
        <v>226</v>
      </c>
      <c r="D108" s="18">
        <v>3</v>
      </c>
      <c r="E108" s="19"/>
      <c r="F108" s="18"/>
      <c r="G108" s="18">
        <v>10000</v>
      </c>
      <c r="H108" s="18">
        <v>100</v>
      </c>
      <c r="I108" s="45">
        <v>100</v>
      </c>
      <c r="J108" s="8">
        <v>250</v>
      </c>
    </row>
    <row r="109" spans="1:9">
      <c r="A109" s="28">
        <v>152</v>
      </c>
      <c r="B109" s="6" t="s">
        <v>271</v>
      </c>
      <c r="C109" s="14" t="s">
        <v>226</v>
      </c>
      <c r="D109" s="14">
        <v>3</v>
      </c>
      <c r="E109" s="25"/>
      <c r="F109" s="14"/>
      <c r="G109" s="6">
        <v>10000</v>
      </c>
      <c r="H109" s="6">
        <v>50</v>
      </c>
      <c r="I109" s="47">
        <v>50</v>
      </c>
    </row>
    <row r="110" spans="1:9">
      <c r="A110" s="28">
        <v>153</v>
      </c>
      <c r="B110" s="6" t="s">
        <v>271</v>
      </c>
      <c r="C110" s="14" t="s">
        <v>226</v>
      </c>
      <c r="D110" s="14">
        <v>3</v>
      </c>
      <c r="E110" s="25"/>
      <c r="F110" s="14"/>
      <c r="G110" s="14">
        <v>10000</v>
      </c>
      <c r="H110" s="6">
        <v>50</v>
      </c>
      <c r="I110" s="47">
        <v>50</v>
      </c>
    </row>
    <row r="111" spans="1:9">
      <c r="A111" s="20">
        <v>154</v>
      </c>
      <c r="B111" s="22" t="s">
        <v>271</v>
      </c>
      <c r="C111" s="22" t="s">
        <v>226</v>
      </c>
      <c r="D111" s="22">
        <v>3</v>
      </c>
      <c r="E111" s="23"/>
      <c r="F111" s="22"/>
      <c r="G111" s="22">
        <v>10000</v>
      </c>
      <c r="H111" s="22">
        <v>50</v>
      </c>
      <c r="I111" s="46">
        <v>50</v>
      </c>
    </row>
    <row r="112" spans="1:10">
      <c r="A112" s="27">
        <v>156</v>
      </c>
      <c r="B112" s="18" t="s">
        <v>272</v>
      </c>
      <c r="C112" s="18" t="s">
        <v>226</v>
      </c>
      <c r="D112" s="18">
        <v>3</v>
      </c>
      <c r="E112" s="19"/>
      <c r="F112" s="18"/>
      <c r="G112" s="18">
        <v>10000</v>
      </c>
      <c r="H112" s="18">
        <v>100</v>
      </c>
      <c r="I112" s="45">
        <v>100</v>
      </c>
      <c r="J112" s="8">
        <v>300</v>
      </c>
    </row>
    <row r="113" spans="1:9">
      <c r="A113" s="28">
        <v>157</v>
      </c>
      <c r="B113" s="6" t="s">
        <v>272</v>
      </c>
      <c r="C113" s="14" t="s">
        <v>226</v>
      </c>
      <c r="D113" s="14">
        <v>3</v>
      </c>
      <c r="E113" s="25"/>
      <c r="F113" s="14"/>
      <c r="G113" s="6">
        <v>10000</v>
      </c>
      <c r="H113" s="6">
        <v>100</v>
      </c>
      <c r="I113" s="47">
        <v>100</v>
      </c>
    </row>
    <row r="114" spans="1:9">
      <c r="A114" s="28">
        <v>158</v>
      </c>
      <c r="B114" s="6" t="s">
        <v>272</v>
      </c>
      <c r="C114" s="14" t="s">
        <v>226</v>
      </c>
      <c r="D114" s="14">
        <v>3</v>
      </c>
      <c r="E114" s="25"/>
      <c r="F114" s="14"/>
      <c r="G114" s="14">
        <v>10000</v>
      </c>
      <c r="H114" s="6">
        <v>50</v>
      </c>
      <c r="I114" s="47">
        <v>50</v>
      </c>
    </row>
    <row r="115" spans="1:9">
      <c r="A115" s="20">
        <v>159</v>
      </c>
      <c r="B115" s="22" t="s">
        <v>272</v>
      </c>
      <c r="C115" s="22" t="s">
        <v>226</v>
      </c>
      <c r="D115" s="22">
        <v>3</v>
      </c>
      <c r="E115" s="23"/>
      <c r="F115" s="22"/>
      <c r="G115" s="22">
        <v>10000</v>
      </c>
      <c r="H115" s="22">
        <v>50</v>
      </c>
      <c r="I115" s="46">
        <v>50</v>
      </c>
    </row>
    <row r="116" spans="1:10">
      <c r="A116" s="27">
        <v>161</v>
      </c>
      <c r="B116" s="18" t="s">
        <v>273</v>
      </c>
      <c r="C116" s="18" t="s">
        <v>226</v>
      </c>
      <c r="D116" s="18">
        <v>3</v>
      </c>
      <c r="E116" s="19"/>
      <c r="F116" s="18"/>
      <c r="G116" s="18">
        <v>10000</v>
      </c>
      <c r="H116" s="18">
        <v>150</v>
      </c>
      <c r="I116" s="45">
        <v>150</v>
      </c>
      <c r="J116" s="8">
        <v>400</v>
      </c>
    </row>
    <row r="117" spans="1:9">
      <c r="A117" s="28">
        <v>162</v>
      </c>
      <c r="B117" s="6" t="s">
        <v>273</v>
      </c>
      <c r="C117" s="14" t="s">
        <v>226</v>
      </c>
      <c r="D117" s="14">
        <v>3</v>
      </c>
      <c r="E117" s="25"/>
      <c r="F117" s="14"/>
      <c r="G117" s="6">
        <v>10000</v>
      </c>
      <c r="H117" s="6">
        <v>100</v>
      </c>
      <c r="I117" s="47">
        <v>100</v>
      </c>
    </row>
    <row r="118" spans="1:9">
      <c r="A118" s="28">
        <v>163</v>
      </c>
      <c r="B118" s="6" t="s">
        <v>273</v>
      </c>
      <c r="C118" s="14" t="s">
        <v>226</v>
      </c>
      <c r="D118" s="6">
        <v>3</v>
      </c>
      <c r="E118" s="25"/>
      <c r="F118" s="14"/>
      <c r="G118" s="14">
        <v>10000</v>
      </c>
      <c r="H118" s="6">
        <v>100</v>
      </c>
      <c r="I118" s="47">
        <v>100</v>
      </c>
    </row>
    <row r="119" spans="1:9">
      <c r="A119" s="20">
        <v>164</v>
      </c>
      <c r="B119" s="22" t="s">
        <v>273</v>
      </c>
      <c r="C119" s="22" t="s">
        <v>226</v>
      </c>
      <c r="D119" s="22">
        <v>3</v>
      </c>
      <c r="E119" s="23"/>
      <c r="F119" s="22"/>
      <c r="G119" s="22">
        <v>10000</v>
      </c>
      <c r="H119" s="22">
        <v>50</v>
      </c>
      <c r="I119" s="46">
        <v>50</v>
      </c>
    </row>
    <row r="120" spans="1:10">
      <c r="A120" s="27">
        <v>166</v>
      </c>
      <c r="B120" s="18" t="s">
        <v>274</v>
      </c>
      <c r="C120" s="18" t="s">
        <v>226</v>
      </c>
      <c r="D120" s="18">
        <v>3</v>
      </c>
      <c r="E120" s="19"/>
      <c r="F120" s="18"/>
      <c r="G120" s="18">
        <v>10000</v>
      </c>
      <c r="H120" s="18">
        <v>200</v>
      </c>
      <c r="I120" s="45">
        <v>200</v>
      </c>
      <c r="J120" s="8">
        <v>500</v>
      </c>
    </row>
    <row r="121" spans="1:9">
      <c r="A121" s="28">
        <v>167</v>
      </c>
      <c r="B121" s="6" t="s">
        <v>274</v>
      </c>
      <c r="C121" s="14" t="s">
        <v>226</v>
      </c>
      <c r="D121" s="14">
        <v>3</v>
      </c>
      <c r="E121" s="25"/>
      <c r="F121" s="14"/>
      <c r="G121" s="6">
        <v>10000</v>
      </c>
      <c r="H121" s="6">
        <v>150</v>
      </c>
      <c r="I121" s="47">
        <v>150</v>
      </c>
    </row>
    <row r="122" spans="1:9">
      <c r="A122" s="28">
        <v>168</v>
      </c>
      <c r="B122" s="6" t="s">
        <v>274</v>
      </c>
      <c r="C122" s="14" t="s">
        <v>226</v>
      </c>
      <c r="D122" s="6">
        <v>3</v>
      </c>
      <c r="E122" s="25"/>
      <c r="F122" s="14"/>
      <c r="G122" s="14">
        <v>10000</v>
      </c>
      <c r="H122" s="6">
        <v>100</v>
      </c>
      <c r="I122" s="47">
        <v>100</v>
      </c>
    </row>
    <row r="123" spans="1:9">
      <c r="A123" s="20">
        <v>169</v>
      </c>
      <c r="B123" s="22" t="s">
        <v>274</v>
      </c>
      <c r="C123" s="22" t="s">
        <v>226</v>
      </c>
      <c r="D123" s="22">
        <v>3</v>
      </c>
      <c r="E123" s="23"/>
      <c r="F123" s="22"/>
      <c r="G123" s="22">
        <v>10000</v>
      </c>
      <c r="H123" s="22">
        <v>50</v>
      </c>
      <c r="I123" s="46">
        <v>50</v>
      </c>
    </row>
    <row r="124" spans="1:9">
      <c r="A124" s="27">
        <v>201</v>
      </c>
      <c r="B124" s="65" t="s">
        <v>179</v>
      </c>
      <c r="C124" s="18" t="s">
        <v>240</v>
      </c>
      <c r="D124" s="18">
        <v>1001</v>
      </c>
      <c r="E124" s="19">
        <v>1</v>
      </c>
      <c r="F124" s="18"/>
      <c r="G124" s="18">
        <v>10000</v>
      </c>
      <c r="H124" s="18">
        <v>1</v>
      </c>
      <c r="I124" s="45">
        <v>1</v>
      </c>
    </row>
    <row r="125" spans="1:9">
      <c r="A125" s="28">
        <v>202</v>
      </c>
      <c r="B125" s="2" t="s">
        <v>180</v>
      </c>
      <c r="C125" s="14" t="s">
        <v>240</v>
      </c>
      <c r="D125" s="14">
        <v>1002</v>
      </c>
      <c r="E125" s="25">
        <v>1</v>
      </c>
      <c r="F125" s="14"/>
      <c r="G125" s="14">
        <v>10000</v>
      </c>
      <c r="H125" s="14">
        <v>1</v>
      </c>
      <c r="I125" s="47">
        <v>1</v>
      </c>
    </row>
    <row r="126" spans="1:9">
      <c r="A126" s="28">
        <v>203</v>
      </c>
      <c r="B126" s="2" t="s">
        <v>181</v>
      </c>
      <c r="C126" s="14" t="s">
        <v>240</v>
      </c>
      <c r="D126" s="14">
        <v>1003</v>
      </c>
      <c r="E126" s="25">
        <v>1</v>
      </c>
      <c r="F126" s="14"/>
      <c r="G126" s="14">
        <v>10000</v>
      </c>
      <c r="H126" s="14">
        <v>1</v>
      </c>
      <c r="I126" s="47">
        <v>1</v>
      </c>
    </row>
    <row r="127" spans="1:9">
      <c r="A127" s="28">
        <v>204</v>
      </c>
      <c r="B127" s="2" t="s">
        <v>182</v>
      </c>
      <c r="C127" s="14" t="s">
        <v>240</v>
      </c>
      <c r="D127" s="14">
        <v>1004</v>
      </c>
      <c r="E127" s="25">
        <v>1</v>
      </c>
      <c r="F127" s="14"/>
      <c r="G127" s="14">
        <v>10000</v>
      </c>
      <c r="H127" s="14">
        <v>1</v>
      </c>
      <c r="I127" s="47">
        <v>1</v>
      </c>
    </row>
    <row r="128" spans="1:9">
      <c r="A128" s="28">
        <v>205</v>
      </c>
      <c r="B128" s="2" t="s">
        <v>183</v>
      </c>
      <c r="C128" s="14" t="s">
        <v>240</v>
      </c>
      <c r="D128" s="14">
        <v>1005</v>
      </c>
      <c r="E128" s="25">
        <v>1</v>
      </c>
      <c r="F128" s="14"/>
      <c r="G128" s="14">
        <v>10000</v>
      </c>
      <c r="H128" s="14">
        <v>1</v>
      </c>
      <c r="I128" s="47">
        <v>1</v>
      </c>
    </row>
    <row r="129" spans="1:9">
      <c r="A129" s="28">
        <v>206</v>
      </c>
      <c r="B129" s="2" t="s">
        <v>184</v>
      </c>
      <c r="C129" s="14" t="s">
        <v>240</v>
      </c>
      <c r="D129" s="14">
        <v>1001</v>
      </c>
      <c r="E129" s="25">
        <v>2</v>
      </c>
      <c r="F129" s="14"/>
      <c r="G129" s="14">
        <v>10000</v>
      </c>
      <c r="H129" s="14">
        <v>1</v>
      </c>
      <c r="I129" s="47">
        <v>1</v>
      </c>
    </row>
    <row r="130" spans="1:9">
      <c r="A130" s="28">
        <v>207</v>
      </c>
      <c r="B130" s="2" t="s">
        <v>185</v>
      </c>
      <c r="C130" s="14" t="s">
        <v>240</v>
      </c>
      <c r="D130" s="14">
        <v>1002</v>
      </c>
      <c r="E130" s="25">
        <v>2</v>
      </c>
      <c r="F130" s="14"/>
      <c r="G130" s="14">
        <v>10000</v>
      </c>
      <c r="H130" s="14">
        <v>1</v>
      </c>
      <c r="I130" s="47">
        <v>1</v>
      </c>
    </row>
    <row r="131" spans="1:9">
      <c r="A131" s="28">
        <v>208</v>
      </c>
      <c r="B131" s="2" t="s">
        <v>186</v>
      </c>
      <c r="C131" s="14" t="s">
        <v>240</v>
      </c>
      <c r="D131" s="14">
        <v>1003</v>
      </c>
      <c r="E131" s="25">
        <v>2</v>
      </c>
      <c r="F131" s="14"/>
      <c r="G131" s="14">
        <v>10000</v>
      </c>
      <c r="H131" s="14">
        <v>1</v>
      </c>
      <c r="I131" s="47">
        <v>1</v>
      </c>
    </row>
    <row r="132" spans="1:9">
      <c r="A132" s="28">
        <v>209</v>
      </c>
      <c r="B132" s="2" t="s">
        <v>187</v>
      </c>
      <c r="C132" s="14" t="s">
        <v>240</v>
      </c>
      <c r="D132" s="14">
        <v>1004</v>
      </c>
      <c r="E132" s="25">
        <v>2</v>
      </c>
      <c r="F132" s="14"/>
      <c r="G132" s="14">
        <v>10000</v>
      </c>
      <c r="H132" s="14">
        <v>1</v>
      </c>
      <c r="I132" s="47">
        <v>1</v>
      </c>
    </row>
    <row r="133" spans="1:9">
      <c r="A133" s="28">
        <v>210</v>
      </c>
      <c r="B133" s="2" t="s">
        <v>188</v>
      </c>
      <c r="C133" s="14" t="s">
        <v>240</v>
      </c>
      <c r="D133" s="14">
        <v>1005</v>
      </c>
      <c r="E133" s="25">
        <v>2</v>
      </c>
      <c r="F133" s="14"/>
      <c r="G133" s="14">
        <v>10000</v>
      </c>
      <c r="H133" s="14">
        <v>1</v>
      </c>
      <c r="I133" s="47">
        <v>1</v>
      </c>
    </row>
    <row r="134" spans="1:9">
      <c r="A134" s="28">
        <v>211</v>
      </c>
      <c r="B134" s="2" t="s">
        <v>189</v>
      </c>
      <c r="C134" s="14" t="s">
        <v>240</v>
      </c>
      <c r="D134" s="14">
        <v>1001</v>
      </c>
      <c r="E134" s="25">
        <v>3</v>
      </c>
      <c r="F134" s="14"/>
      <c r="G134" s="14">
        <v>10000</v>
      </c>
      <c r="H134" s="14">
        <v>1</v>
      </c>
      <c r="I134" s="47">
        <v>1</v>
      </c>
    </row>
    <row r="135" spans="1:9">
      <c r="A135" s="28">
        <v>212</v>
      </c>
      <c r="B135" s="2" t="s">
        <v>190</v>
      </c>
      <c r="C135" s="14" t="s">
        <v>240</v>
      </c>
      <c r="D135" s="14">
        <v>1002</v>
      </c>
      <c r="E135" s="25">
        <v>3</v>
      </c>
      <c r="F135" s="14"/>
      <c r="G135" s="14">
        <v>10000</v>
      </c>
      <c r="H135" s="14">
        <v>1</v>
      </c>
      <c r="I135" s="47">
        <v>1</v>
      </c>
    </row>
    <row r="136" spans="1:9">
      <c r="A136" s="28">
        <v>213</v>
      </c>
      <c r="B136" s="2" t="s">
        <v>191</v>
      </c>
      <c r="C136" s="14" t="s">
        <v>240</v>
      </c>
      <c r="D136" s="14">
        <v>1003</v>
      </c>
      <c r="E136" s="25">
        <v>3</v>
      </c>
      <c r="F136" s="14"/>
      <c r="G136" s="14">
        <v>10000</v>
      </c>
      <c r="H136" s="14">
        <v>1</v>
      </c>
      <c r="I136" s="47">
        <v>1</v>
      </c>
    </row>
    <row r="137" spans="1:9">
      <c r="A137" s="28">
        <v>214</v>
      </c>
      <c r="B137" s="2" t="s">
        <v>192</v>
      </c>
      <c r="C137" s="14" t="s">
        <v>240</v>
      </c>
      <c r="D137" s="14">
        <v>1004</v>
      </c>
      <c r="E137" s="25">
        <v>3</v>
      </c>
      <c r="F137" s="14"/>
      <c r="G137" s="14">
        <v>10000</v>
      </c>
      <c r="H137" s="14">
        <v>1</v>
      </c>
      <c r="I137" s="47">
        <v>1</v>
      </c>
    </row>
    <row r="138" spans="1:9">
      <c r="A138" s="28">
        <v>215</v>
      </c>
      <c r="B138" s="2" t="s">
        <v>193</v>
      </c>
      <c r="C138" s="14" t="s">
        <v>240</v>
      </c>
      <c r="D138" s="14">
        <v>1005</v>
      </c>
      <c r="E138" s="25">
        <v>3</v>
      </c>
      <c r="F138" s="14"/>
      <c r="G138" s="14">
        <v>10000</v>
      </c>
      <c r="H138" s="14">
        <v>1</v>
      </c>
      <c r="I138" s="47">
        <v>1</v>
      </c>
    </row>
    <row r="139" spans="1:9">
      <c r="A139" s="28">
        <v>216</v>
      </c>
      <c r="B139" s="2" t="s">
        <v>194</v>
      </c>
      <c r="C139" s="14" t="s">
        <v>240</v>
      </c>
      <c r="D139" s="14">
        <v>1001</v>
      </c>
      <c r="E139" s="25">
        <v>4</v>
      </c>
      <c r="F139" s="14"/>
      <c r="G139" s="14">
        <v>10000</v>
      </c>
      <c r="H139" s="14">
        <v>1</v>
      </c>
      <c r="I139" s="47">
        <v>1</v>
      </c>
    </row>
    <row r="140" spans="1:9">
      <c r="A140" s="28">
        <v>217</v>
      </c>
      <c r="B140" s="2" t="s">
        <v>195</v>
      </c>
      <c r="C140" s="14" t="s">
        <v>240</v>
      </c>
      <c r="D140" s="14">
        <v>1002</v>
      </c>
      <c r="E140" s="25">
        <v>4</v>
      </c>
      <c r="F140" s="14"/>
      <c r="G140" s="14">
        <v>10000</v>
      </c>
      <c r="H140" s="14">
        <v>1</v>
      </c>
      <c r="I140" s="47">
        <v>1</v>
      </c>
    </row>
    <row r="141" spans="1:9">
      <c r="A141" s="28">
        <v>218</v>
      </c>
      <c r="B141" s="2" t="s">
        <v>196</v>
      </c>
      <c r="C141" s="14" t="s">
        <v>240</v>
      </c>
      <c r="D141" s="14">
        <v>1003</v>
      </c>
      <c r="E141" s="25">
        <v>4</v>
      </c>
      <c r="F141" s="14"/>
      <c r="G141" s="14">
        <v>10000</v>
      </c>
      <c r="H141" s="14">
        <v>1</v>
      </c>
      <c r="I141" s="47">
        <v>1</v>
      </c>
    </row>
    <row r="142" spans="1:9">
      <c r="A142" s="28">
        <v>219</v>
      </c>
      <c r="B142" s="2" t="s">
        <v>197</v>
      </c>
      <c r="C142" s="14" t="s">
        <v>240</v>
      </c>
      <c r="D142" s="14">
        <v>1004</v>
      </c>
      <c r="E142" s="25">
        <v>4</v>
      </c>
      <c r="F142" s="14"/>
      <c r="G142" s="14">
        <v>10000</v>
      </c>
      <c r="H142" s="14">
        <v>1</v>
      </c>
      <c r="I142" s="47">
        <v>1</v>
      </c>
    </row>
    <row r="143" spans="1:9">
      <c r="A143" s="20">
        <v>220</v>
      </c>
      <c r="B143" s="70" t="s">
        <v>198</v>
      </c>
      <c r="C143" s="22" t="s">
        <v>240</v>
      </c>
      <c r="D143" s="22">
        <v>1005</v>
      </c>
      <c r="E143" s="25">
        <v>4</v>
      </c>
      <c r="F143" s="22"/>
      <c r="G143" s="14">
        <v>10000</v>
      </c>
      <c r="H143" s="14">
        <v>1</v>
      </c>
      <c r="I143" s="47">
        <v>1</v>
      </c>
    </row>
    <row r="144" spans="1:9">
      <c r="A144" s="27">
        <v>1001</v>
      </c>
      <c r="B144" s="71" t="s">
        <v>275</v>
      </c>
      <c r="C144" s="18" t="s">
        <v>240</v>
      </c>
      <c r="D144" s="18">
        <v>1</v>
      </c>
      <c r="E144" s="19">
        <v>1</v>
      </c>
      <c r="F144" s="18">
        <v>100</v>
      </c>
      <c r="G144" s="18"/>
      <c r="H144" s="18">
        <v>1</v>
      </c>
      <c r="I144" s="45">
        <v>1</v>
      </c>
    </row>
    <row r="145" spans="1:9">
      <c r="A145" s="28">
        <v>1002</v>
      </c>
      <c r="B145" s="72" t="s">
        <v>276</v>
      </c>
      <c r="C145" s="6" t="s">
        <v>240</v>
      </c>
      <c r="D145" s="14">
        <v>2</v>
      </c>
      <c r="E145" s="13">
        <v>1</v>
      </c>
      <c r="F145" s="6">
        <v>100</v>
      </c>
      <c r="G145" s="6"/>
      <c r="H145" s="6">
        <v>1</v>
      </c>
      <c r="I145" s="47">
        <v>1</v>
      </c>
    </row>
    <row r="146" spans="1:9">
      <c r="A146" s="28">
        <v>1003</v>
      </c>
      <c r="B146" s="72" t="s">
        <v>277</v>
      </c>
      <c r="C146" s="6" t="s">
        <v>240</v>
      </c>
      <c r="D146" s="14">
        <v>3</v>
      </c>
      <c r="E146" s="13">
        <v>1</v>
      </c>
      <c r="F146" s="6">
        <v>100</v>
      </c>
      <c r="G146" s="6"/>
      <c r="H146" s="6">
        <v>1</v>
      </c>
      <c r="I146" s="47">
        <v>1</v>
      </c>
    </row>
    <row r="147" spans="1:9">
      <c r="A147" s="28">
        <v>1004</v>
      </c>
      <c r="B147" s="72" t="s">
        <v>278</v>
      </c>
      <c r="C147" s="6" t="s">
        <v>240</v>
      </c>
      <c r="D147" s="14">
        <v>4</v>
      </c>
      <c r="E147" s="13">
        <v>1</v>
      </c>
      <c r="F147" s="6">
        <v>100</v>
      </c>
      <c r="G147" s="6"/>
      <c r="H147" s="6">
        <v>1</v>
      </c>
      <c r="I147" s="47">
        <v>1</v>
      </c>
    </row>
    <row r="148" spans="1:9">
      <c r="A148" s="28">
        <v>1005</v>
      </c>
      <c r="B148" s="72" t="s">
        <v>279</v>
      </c>
      <c r="C148" s="6" t="s">
        <v>240</v>
      </c>
      <c r="D148" s="14">
        <v>5</v>
      </c>
      <c r="E148" s="13">
        <v>1</v>
      </c>
      <c r="F148" s="6">
        <v>100</v>
      </c>
      <c r="G148" s="6"/>
      <c r="H148" s="6">
        <v>1</v>
      </c>
      <c r="I148" s="47">
        <v>1</v>
      </c>
    </row>
    <row r="149" spans="1:9">
      <c r="A149" s="28">
        <v>1006</v>
      </c>
      <c r="B149" s="73" t="s">
        <v>280</v>
      </c>
      <c r="C149" s="6" t="s">
        <v>240</v>
      </c>
      <c r="D149" s="14">
        <v>6</v>
      </c>
      <c r="E149" s="13">
        <v>1</v>
      </c>
      <c r="F149" s="6">
        <v>100</v>
      </c>
      <c r="G149" s="6"/>
      <c r="H149" s="6">
        <v>1</v>
      </c>
      <c r="I149" s="47">
        <v>1</v>
      </c>
    </row>
    <row r="150" spans="1:9">
      <c r="A150" s="28">
        <v>1007</v>
      </c>
      <c r="B150" s="72" t="s">
        <v>281</v>
      </c>
      <c r="C150" s="6" t="s">
        <v>240</v>
      </c>
      <c r="D150" s="14">
        <v>7</v>
      </c>
      <c r="E150" s="13">
        <v>1</v>
      </c>
      <c r="F150" s="6">
        <v>100</v>
      </c>
      <c r="G150" s="6"/>
      <c r="H150" s="6">
        <v>1</v>
      </c>
      <c r="I150" s="47">
        <v>1</v>
      </c>
    </row>
    <row r="151" spans="1:9">
      <c r="A151" s="28">
        <v>1008</v>
      </c>
      <c r="B151" s="73" t="s">
        <v>282</v>
      </c>
      <c r="C151" s="6" t="s">
        <v>240</v>
      </c>
      <c r="D151" s="14">
        <v>8</v>
      </c>
      <c r="E151" s="13">
        <v>1</v>
      </c>
      <c r="F151" s="6">
        <v>100</v>
      </c>
      <c r="G151" s="6"/>
      <c r="H151" s="6">
        <v>1</v>
      </c>
      <c r="I151" s="47">
        <v>1</v>
      </c>
    </row>
    <row r="152" spans="1:9">
      <c r="A152" s="28">
        <v>1009</v>
      </c>
      <c r="B152" s="73" t="s">
        <v>283</v>
      </c>
      <c r="C152" s="6" t="s">
        <v>240</v>
      </c>
      <c r="D152" s="14">
        <v>9</v>
      </c>
      <c r="E152" s="13">
        <v>1</v>
      </c>
      <c r="F152" s="6">
        <v>100</v>
      </c>
      <c r="G152" s="6"/>
      <c r="H152" s="6">
        <v>1</v>
      </c>
      <c r="I152" s="47">
        <v>1</v>
      </c>
    </row>
    <row r="153" spans="1:9">
      <c r="A153" s="28">
        <v>1010</v>
      </c>
      <c r="B153" s="72" t="s">
        <v>284</v>
      </c>
      <c r="C153" s="6" t="s">
        <v>240</v>
      </c>
      <c r="D153" s="14">
        <v>10</v>
      </c>
      <c r="E153" s="13">
        <v>1</v>
      </c>
      <c r="F153" s="6">
        <v>100</v>
      </c>
      <c r="G153" s="6"/>
      <c r="H153" s="6">
        <v>1</v>
      </c>
      <c r="I153" s="47">
        <v>1</v>
      </c>
    </row>
    <row r="154" spans="1:9">
      <c r="A154" s="28">
        <v>1012</v>
      </c>
      <c r="B154" s="72" t="s">
        <v>285</v>
      </c>
      <c r="C154" s="6" t="s">
        <v>240</v>
      </c>
      <c r="D154" s="14">
        <v>12</v>
      </c>
      <c r="E154" s="13">
        <v>1</v>
      </c>
      <c r="F154" s="6">
        <v>100</v>
      </c>
      <c r="G154" s="6"/>
      <c r="H154" s="6">
        <v>1</v>
      </c>
      <c r="I154" s="47">
        <v>1</v>
      </c>
    </row>
    <row r="155" spans="1:9">
      <c r="A155" s="28">
        <v>1013</v>
      </c>
      <c r="B155" s="72" t="s">
        <v>286</v>
      </c>
      <c r="C155" s="6" t="s">
        <v>240</v>
      </c>
      <c r="D155" s="14">
        <v>13</v>
      </c>
      <c r="E155" s="13">
        <v>1</v>
      </c>
      <c r="F155" s="6">
        <v>100</v>
      </c>
      <c r="G155" s="6"/>
      <c r="H155" s="6">
        <v>1</v>
      </c>
      <c r="I155" s="47">
        <v>1</v>
      </c>
    </row>
    <row r="156" spans="1:9">
      <c r="A156" s="28">
        <v>1014</v>
      </c>
      <c r="B156" s="72" t="s">
        <v>287</v>
      </c>
      <c r="C156" s="6" t="s">
        <v>240</v>
      </c>
      <c r="D156" s="14">
        <v>14</v>
      </c>
      <c r="E156" s="13">
        <v>1</v>
      </c>
      <c r="F156" s="6">
        <v>100</v>
      </c>
      <c r="G156" s="6"/>
      <c r="H156" s="6">
        <v>1</v>
      </c>
      <c r="I156" s="47">
        <v>1</v>
      </c>
    </row>
    <row r="157" spans="1:9">
      <c r="A157" s="28">
        <v>1015</v>
      </c>
      <c r="B157" s="72" t="s">
        <v>288</v>
      </c>
      <c r="C157" s="6" t="s">
        <v>240</v>
      </c>
      <c r="D157" s="14">
        <v>15</v>
      </c>
      <c r="E157" s="13">
        <v>1</v>
      </c>
      <c r="F157" s="6">
        <v>100</v>
      </c>
      <c r="G157" s="6"/>
      <c r="H157" s="6">
        <v>1</v>
      </c>
      <c r="I157" s="47">
        <v>1</v>
      </c>
    </row>
    <row r="158" spans="1:9">
      <c r="A158" s="28">
        <v>1016</v>
      </c>
      <c r="B158" s="72" t="s">
        <v>289</v>
      </c>
      <c r="C158" s="6" t="s">
        <v>240</v>
      </c>
      <c r="D158" s="14">
        <v>16</v>
      </c>
      <c r="E158" s="13">
        <v>1</v>
      </c>
      <c r="F158" s="6">
        <v>100</v>
      </c>
      <c r="G158" s="6"/>
      <c r="H158" s="6">
        <v>1</v>
      </c>
      <c r="I158" s="47">
        <v>1</v>
      </c>
    </row>
    <row r="159" spans="1:9">
      <c r="A159" s="28">
        <v>1017</v>
      </c>
      <c r="B159" s="72" t="s">
        <v>290</v>
      </c>
      <c r="C159" s="6" t="s">
        <v>240</v>
      </c>
      <c r="D159" s="14">
        <v>17</v>
      </c>
      <c r="E159" s="13">
        <v>1</v>
      </c>
      <c r="F159" s="6">
        <v>100</v>
      </c>
      <c r="G159" s="6"/>
      <c r="H159" s="6">
        <v>1</v>
      </c>
      <c r="I159" s="47">
        <v>1</v>
      </c>
    </row>
    <row r="160" spans="1:9">
      <c r="A160" s="28">
        <v>1018</v>
      </c>
      <c r="B160" s="72" t="s">
        <v>291</v>
      </c>
      <c r="C160" s="6" t="s">
        <v>240</v>
      </c>
      <c r="D160" s="14">
        <v>18</v>
      </c>
      <c r="E160" s="13">
        <v>1</v>
      </c>
      <c r="F160" s="6">
        <v>20</v>
      </c>
      <c r="G160" s="6"/>
      <c r="H160" s="6">
        <v>1</v>
      </c>
      <c r="I160" s="47">
        <v>1</v>
      </c>
    </row>
    <row r="161" spans="1:9">
      <c r="A161" s="28">
        <v>1019</v>
      </c>
      <c r="B161" s="72" t="s">
        <v>292</v>
      </c>
      <c r="C161" s="6" t="s">
        <v>240</v>
      </c>
      <c r="D161" s="14">
        <v>19</v>
      </c>
      <c r="E161" s="13">
        <v>1</v>
      </c>
      <c r="F161" s="6">
        <v>20</v>
      </c>
      <c r="G161" s="6"/>
      <c r="H161" s="6">
        <v>1</v>
      </c>
      <c r="I161" s="47">
        <v>1</v>
      </c>
    </row>
    <row r="162" spans="1:9">
      <c r="A162" s="28">
        <v>1020</v>
      </c>
      <c r="B162" s="72" t="s">
        <v>293</v>
      </c>
      <c r="C162" s="6" t="s">
        <v>240</v>
      </c>
      <c r="D162" s="14">
        <v>20</v>
      </c>
      <c r="E162" s="13">
        <v>1</v>
      </c>
      <c r="F162" s="6">
        <v>20</v>
      </c>
      <c r="G162" s="6"/>
      <c r="H162" s="6">
        <v>1</v>
      </c>
      <c r="I162" s="47">
        <v>1</v>
      </c>
    </row>
    <row r="163" spans="1:9">
      <c r="A163" s="28">
        <v>1021</v>
      </c>
      <c r="B163" s="72" t="s">
        <v>294</v>
      </c>
      <c r="C163" s="6" t="s">
        <v>240</v>
      </c>
      <c r="D163" s="14">
        <v>21</v>
      </c>
      <c r="E163" s="13">
        <v>1</v>
      </c>
      <c r="F163" s="6">
        <v>100</v>
      </c>
      <c r="G163" s="6"/>
      <c r="H163" s="6">
        <v>1</v>
      </c>
      <c r="I163" s="47">
        <v>1</v>
      </c>
    </row>
    <row r="164" spans="1:9">
      <c r="A164" s="28">
        <v>1022</v>
      </c>
      <c r="B164" s="72" t="s">
        <v>295</v>
      </c>
      <c r="C164" s="6" t="s">
        <v>240</v>
      </c>
      <c r="D164" s="14">
        <v>22</v>
      </c>
      <c r="E164" s="13">
        <v>1</v>
      </c>
      <c r="F164" s="6">
        <v>100</v>
      </c>
      <c r="G164" s="6"/>
      <c r="H164" s="6">
        <v>1</v>
      </c>
      <c r="I164" s="47">
        <v>1</v>
      </c>
    </row>
    <row r="165" spans="1:9">
      <c r="A165" s="28">
        <v>1023</v>
      </c>
      <c r="B165" s="72" t="s">
        <v>296</v>
      </c>
      <c r="C165" s="6" t="s">
        <v>240</v>
      </c>
      <c r="D165" s="14">
        <v>23</v>
      </c>
      <c r="E165" s="13">
        <v>1</v>
      </c>
      <c r="F165" s="6">
        <v>100</v>
      </c>
      <c r="G165" s="6"/>
      <c r="H165" s="6">
        <v>1</v>
      </c>
      <c r="I165" s="47">
        <v>1</v>
      </c>
    </row>
    <row r="166" spans="1:9">
      <c r="A166" s="28">
        <v>1024</v>
      </c>
      <c r="B166" s="72" t="s">
        <v>297</v>
      </c>
      <c r="C166" s="6" t="s">
        <v>240</v>
      </c>
      <c r="D166" s="14">
        <v>24</v>
      </c>
      <c r="E166" s="13">
        <v>1</v>
      </c>
      <c r="F166" s="6">
        <v>100</v>
      </c>
      <c r="G166" s="6"/>
      <c r="H166" s="6">
        <v>1</v>
      </c>
      <c r="I166" s="47">
        <v>1</v>
      </c>
    </row>
    <row r="167" spans="1:9">
      <c r="A167" s="28">
        <v>1025</v>
      </c>
      <c r="B167" s="72" t="s">
        <v>298</v>
      </c>
      <c r="C167" s="6" t="s">
        <v>240</v>
      </c>
      <c r="D167" s="14">
        <v>25</v>
      </c>
      <c r="E167" s="13">
        <v>1</v>
      </c>
      <c r="F167" s="6">
        <v>20</v>
      </c>
      <c r="G167" s="6"/>
      <c r="H167" s="6">
        <v>1</v>
      </c>
      <c r="I167" s="47">
        <v>1</v>
      </c>
    </row>
    <row r="168" spans="1:9">
      <c r="A168" s="20">
        <v>1026</v>
      </c>
      <c r="B168" s="74" t="s">
        <v>299</v>
      </c>
      <c r="C168" s="22" t="s">
        <v>240</v>
      </c>
      <c r="D168" s="22">
        <v>26</v>
      </c>
      <c r="E168" s="23">
        <v>1</v>
      </c>
      <c r="F168" s="22">
        <v>20</v>
      </c>
      <c r="G168" s="22"/>
      <c r="H168" s="22">
        <v>1</v>
      </c>
      <c r="I168" s="46">
        <v>1</v>
      </c>
    </row>
    <row r="169" spans="1:9">
      <c r="A169" s="27">
        <v>1101</v>
      </c>
      <c r="B169" s="75" t="s">
        <v>300</v>
      </c>
      <c r="C169" s="18" t="s">
        <v>240</v>
      </c>
      <c r="D169" s="18">
        <v>1</v>
      </c>
      <c r="E169" s="19">
        <v>2</v>
      </c>
      <c r="F169" s="18">
        <v>100</v>
      </c>
      <c r="G169" s="18"/>
      <c r="H169" s="18">
        <v>1</v>
      </c>
      <c r="I169" s="45">
        <v>1</v>
      </c>
    </row>
    <row r="170" spans="1:9">
      <c r="A170" s="28">
        <v>1102</v>
      </c>
      <c r="B170" s="15" t="s">
        <v>301</v>
      </c>
      <c r="C170" s="6" t="s">
        <v>240</v>
      </c>
      <c r="D170" s="14">
        <v>2</v>
      </c>
      <c r="E170" s="13">
        <v>2</v>
      </c>
      <c r="F170" s="6">
        <v>100</v>
      </c>
      <c r="G170" s="6"/>
      <c r="H170" s="6">
        <v>1</v>
      </c>
      <c r="I170" s="47">
        <v>1</v>
      </c>
    </row>
    <row r="171" spans="1:9">
      <c r="A171" s="28">
        <v>1103</v>
      </c>
      <c r="B171" s="15" t="s">
        <v>239</v>
      </c>
      <c r="C171" s="6" t="s">
        <v>240</v>
      </c>
      <c r="D171" s="14">
        <v>3</v>
      </c>
      <c r="E171" s="13">
        <v>2</v>
      </c>
      <c r="F171" s="6">
        <v>100</v>
      </c>
      <c r="G171" s="6"/>
      <c r="H171" s="6">
        <v>1</v>
      </c>
      <c r="I171" s="47">
        <v>1</v>
      </c>
    </row>
    <row r="172" spans="1:9">
      <c r="A172" s="28">
        <v>1104</v>
      </c>
      <c r="B172" s="15" t="s">
        <v>302</v>
      </c>
      <c r="C172" s="6" t="s">
        <v>240</v>
      </c>
      <c r="D172" s="14">
        <v>4</v>
      </c>
      <c r="E172" s="13">
        <v>2</v>
      </c>
      <c r="F172" s="6">
        <v>100</v>
      </c>
      <c r="G172" s="6"/>
      <c r="H172" s="6">
        <v>1</v>
      </c>
      <c r="I172" s="47">
        <v>1</v>
      </c>
    </row>
    <row r="173" spans="1:9">
      <c r="A173" s="28">
        <v>1105</v>
      </c>
      <c r="B173" s="15" t="s">
        <v>303</v>
      </c>
      <c r="C173" s="6" t="s">
        <v>240</v>
      </c>
      <c r="D173" s="14">
        <v>5</v>
      </c>
      <c r="E173" s="13">
        <v>2</v>
      </c>
      <c r="F173" s="6">
        <v>100</v>
      </c>
      <c r="G173" s="6"/>
      <c r="H173" s="6">
        <v>1</v>
      </c>
      <c r="I173" s="47">
        <v>1</v>
      </c>
    </row>
    <row r="174" spans="1:9">
      <c r="A174" s="28">
        <v>1106</v>
      </c>
      <c r="B174" s="76" t="s">
        <v>304</v>
      </c>
      <c r="C174" s="6" t="s">
        <v>240</v>
      </c>
      <c r="D174" s="14">
        <v>6</v>
      </c>
      <c r="E174" s="13">
        <v>2</v>
      </c>
      <c r="F174" s="6">
        <v>100</v>
      </c>
      <c r="G174" s="6"/>
      <c r="H174" s="6">
        <v>1</v>
      </c>
      <c r="I174" s="47">
        <v>1</v>
      </c>
    </row>
    <row r="175" spans="1:9">
      <c r="A175" s="28">
        <v>1107</v>
      </c>
      <c r="B175" s="15" t="s">
        <v>305</v>
      </c>
      <c r="C175" s="6" t="s">
        <v>240</v>
      </c>
      <c r="D175" s="14">
        <v>7</v>
      </c>
      <c r="E175" s="13">
        <v>2</v>
      </c>
      <c r="F175" s="6">
        <v>100</v>
      </c>
      <c r="G175" s="6"/>
      <c r="H175" s="6">
        <v>1</v>
      </c>
      <c r="I175" s="47">
        <v>1</v>
      </c>
    </row>
    <row r="176" spans="1:9">
      <c r="A176" s="28">
        <v>1108</v>
      </c>
      <c r="B176" s="76" t="s">
        <v>306</v>
      </c>
      <c r="C176" s="6" t="s">
        <v>240</v>
      </c>
      <c r="D176" s="14">
        <v>8</v>
      </c>
      <c r="E176" s="13">
        <v>2</v>
      </c>
      <c r="F176" s="6">
        <v>100</v>
      </c>
      <c r="G176" s="6"/>
      <c r="H176" s="6">
        <v>1</v>
      </c>
      <c r="I176" s="47">
        <v>1</v>
      </c>
    </row>
    <row r="177" spans="1:9">
      <c r="A177" s="28">
        <v>1109</v>
      </c>
      <c r="B177" s="76" t="s">
        <v>307</v>
      </c>
      <c r="C177" s="6" t="s">
        <v>240</v>
      </c>
      <c r="D177" s="14">
        <v>9</v>
      </c>
      <c r="E177" s="13">
        <v>2</v>
      </c>
      <c r="F177" s="6">
        <v>100</v>
      </c>
      <c r="G177" s="6"/>
      <c r="H177" s="6">
        <v>1</v>
      </c>
      <c r="I177" s="47">
        <v>1</v>
      </c>
    </row>
    <row r="178" spans="1:9">
      <c r="A178" s="28">
        <v>1110</v>
      </c>
      <c r="B178" s="15" t="s">
        <v>308</v>
      </c>
      <c r="C178" s="6" t="s">
        <v>240</v>
      </c>
      <c r="D178" s="14">
        <v>10</v>
      </c>
      <c r="E178" s="13">
        <v>2</v>
      </c>
      <c r="F178" s="6">
        <v>100</v>
      </c>
      <c r="G178" s="6"/>
      <c r="H178" s="6">
        <v>1</v>
      </c>
      <c r="I178" s="47">
        <v>1</v>
      </c>
    </row>
    <row r="179" spans="1:9">
      <c r="A179" s="28">
        <v>1112</v>
      </c>
      <c r="B179" s="15" t="s">
        <v>309</v>
      </c>
      <c r="C179" s="6" t="s">
        <v>240</v>
      </c>
      <c r="D179" s="14">
        <v>12</v>
      </c>
      <c r="E179" s="13">
        <v>2</v>
      </c>
      <c r="F179" s="6">
        <v>100</v>
      </c>
      <c r="G179" s="6"/>
      <c r="H179" s="6">
        <v>1</v>
      </c>
      <c r="I179" s="47">
        <v>1</v>
      </c>
    </row>
    <row r="180" spans="1:9">
      <c r="A180" s="28">
        <v>1113</v>
      </c>
      <c r="B180" s="15" t="s">
        <v>310</v>
      </c>
      <c r="C180" s="6" t="s">
        <v>240</v>
      </c>
      <c r="D180" s="14">
        <v>13</v>
      </c>
      <c r="E180" s="13">
        <v>2</v>
      </c>
      <c r="F180" s="6">
        <v>100</v>
      </c>
      <c r="G180" s="6"/>
      <c r="H180" s="6">
        <v>1</v>
      </c>
      <c r="I180" s="47">
        <v>1</v>
      </c>
    </row>
    <row r="181" spans="1:9">
      <c r="A181" s="28">
        <v>1114</v>
      </c>
      <c r="B181" s="15" t="s">
        <v>311</v>
      </c>
      <c r="C181" s="6" t="s">
        <v>240</v>
      </c>
      <c r="D181" s="14">
        <v>14</v>
      </c>
      <c r="E181" s="13">
        <v>2</v>
      </c>
      <c r="F181" s="6">
        <v>100</v>
      </c>
      <c r="G181" s="6"/>
      <c r="H181" s="6">
        <v>1</v>
      </c>
      <c r="I181" s="47">
        <v>1</v>
      </c>
    </row>
    <row r="182" spans="1:9">
      <c r="A182" s="28">
        <v>1115</v>
      </c>
      <c r="B182" s="15" t="s">
        <v>312</v>
      </c>
      <c r="C182" s="6" t="s">
        <v>240</v>
      </c>
      <c r="D182" s="14">
        <v>15</v>
      </c>
      <c r="E182" s="13">
        <v>2</v>
      </c>
      <c r="F182" s="6">
        <v>100</v>
      </c>
      <c r="G182" s="6"/>
      <c r="H182" s="6">
        <v>1</v>
      </c>
      <c r="I182" s="47">
        <v>1</v>
      </c>
    </row>
    <row r="183" spans="1:9">
      <c r="A183" s="28">
        <v>1116</v>
      </c>
      <c r="B183" s="15" t="s">
        <v>313</v>
      </c>
      <c r="C183" s="6" t="s">
        <v>240</v>
      </c>
      <c r="D183" s="14">
        <v>16</v>
      </c>
      <c r="E183" s="13">
        <v>2</v>
      </c>
      <c r="F183" s="6">
        <v>100</v>
      </c>
      <c r="G183" s="6"/>
      <c r="H183" s="6">
        <v>1</v>
      </c>
      <c r="I183" s="47">
        <v>1</v>
      </c>
    </row>
    <row r="184" spans="1:9">
      <c r="A184" s="28">
        <v>1117</v>
      </c>
      <c r="B184" s="15" t="s">
        <v>314</v>
      </c>
      <c r="C184" s="6" t="s">
        <v>240</v>
      </c>
      <c r="D184" s="14">
        <v>17</v>
      </c>
      <c r="E184" s="13">
        <v>2</v>
      </c>
      <c r="F184" s="6">
        <v>100</v>
      </c>
      <c r="G184" s="6"/>
      <c r="H184" s="6">
        <v>1</v>
      </c>
      <c r="I184" s="47">
        <v>1</v>
      </c>
    </row>
    <row r="185" spans="1:9">
      <c r="A185" s="28">
        <v>1118</v>
      </c>
      <c r="B185" s="15" t="s">
        <v>315</v>
      </c>
      <c r="C185" s="6" t="s">
        <v>240</v>
      </c>
      <c r="D185" s="14">
        <v>18</v>
      </c>
      <c r="E185" s="13">
        <v>2</v>
      </c>
      <c r="F185" s="6">
        <v>100</v>
      </c>
      <c r="G185" s="6"/>
      <c r="H185" s="6">
        <v>1</v>
      </c>
      <c r="I185" s="47">
        <v>1</v>
      </c>
    </row>
    <row r="186" spans="1:9">
      <c r="A186" s="28">
        <v>1119</v>
      </c>
      <c r="B186" s="15" t="s">
        <v>316</v>
      </c>
      <c r="C186" s="6" t="s">
        <v>240</v>
      </c>
      <c r="D186" s="14">
        <v>19</v>
      </c>
      <c r="E186" s="13">
        <v>2</v>
      </c>
      <c r="F186" s="6">
        <v>20</v>
      </c>
      <c r="G186" s="6"/>
      <c r="H186" s="6">
        <v>1</v>
      </c>
      <c r="I186" s="47">
        <v>1</v>
      </c>
    </row>
    <row r="187" spans="1:9">
      <c r="A187" s="28">
        <v>1120</v>
      </c>
      <c r="B187" s="15" t="s">
        <v>317</v>
      </c>
      <c r="C187" s="6" t="s">
        <v>240</v>
      </c>
      <c r="D187" s="14">
        <v>20</v>
      </c>
      <c r="E187" s="13">
        <v>2</v>
      </c>
      <c r="F187" s="6">
        <v>20</v>
      </c>
      <c r="G187" s="6"/>
      <c r="H187" s="6">
        <v>1</v>
      </c>
      <c r="I187" s="47">
        <v>1</v>
      </c>
    </row>
    <row r="188" spans="1:9">
      <c r="A188" s="28">
        <v>1121</v>
      </c>
      <c r="B188" s="15" t="s">
        <v>318</v>
      </c>
      <c r="C188" s="6" t="s">
        <v>240</v>
      </c>
      <c r="D188" s="14">
        <v>21</v>
      </c>
      <c r="E188" s="13">
        <v>2</v>
      </c>
      <c r="F188" s="6">
        <v>100</v>
      </c>
      <c r="G188" s="6"/>
      <c r="H188" s="6">
        <v>1</v>
      </c>
      <c r="I188" s="47">
        <v>1</v>
      </c>
    </row>
    <row r="189" spans="1:9">
      <c r="A189" s="28">
        <v>1122</v>
      </c>
      <c r="B189" s="15" t="s">
        <v>319</v>
      </c>
      <c r="C189" s="6" t="s">
        <v>240</v>
      </c>
      <c r="D189" s="14">
        <v>22</v>
      </c>
      <c r="E189" s="13">
        <v>2</v>
      </c>
      <c r="F189" s="6">
        <v>100</v>
      </c>
      <c r="G189" s="6"/>
      <c r="H189" s="6">
        <v>1</v>
      </c>
      <c r="I189" s="47">
        <v>1</v>
      </c>
    </row>
    <row r="190" spans="1:9">
      <c r="A190" s="28">
        <v>1123</v>
      </c>
      <c r="B190" s="15" t="s">
        <v>320</v>
      </c>
      <c r="C190" s="6" t="s">
        <v>240</v>
      </c>
      <c r="D190" s="14">
        <v>23</v>
      </c>
      <c r="E190" s="13">
        <v>2</v>
      </c>
      <c r="F190" s="6">
        <v>20</v>
      </c>
      <c r="G190" s="6"/>
      <c r="H190" s="6">
        <v>1</v>
      </c>
      <c r="I190" s="47">
        <v>1</v>
      </c>
    </row>
    <row r="191" spans="1:9">
      <c r="A191" s="28">
        <v>1124</v>
      </c>
      <c r="B191" s="15" t="s">
        <v>321</v>
      </c>
      <c r="C191" s="6" t="s">
        <v>240</v>
      </c>
      <c r="D191" s="14">
        <v>24</v>
      </c>
      <c r="E191" s="13">
        <v>2</v>
      </c>
      <c r="F191" s="6">
        <v>100</v>
      </c>
      <c r="G191" s="6"/>
      <c r="H191" s="6">
        <v>1</v>
      </c>
      <c r="I191" s="47">
        <v>1</v>
      </c>
    </row>
    <row r="192" spans="1:9">
      <c r="A192" s="28">
        <v>1125</v>
      </c>
      <c r="B192" s="15" t="s">
        <v>322</v>
      </c>
      <c r="C192" s="6" t="s">
        <v>240</v>
      </c>
      <c r="D192" s="14">
        <v>25</v>
      </c>
      <c r="E192" s="13">
        <v>2</v>
      </c>
      <c r="F192" s="6">
        <v>20</v>
      </c>
      <c r="G192" s="6"/>
      <c r="H192" s="6">
        <v>1</v>
      </c>
      <c r="I192" s="47">
        <v>1</v>
      </c>
    </row>
    <row r="193" spans="1:9">
      <c r="A193" s="20">
        <v>1126</v>
      </c>
      <c r="B193" s="77" t="s">
        <v>323</v>
      </c>
      <c r="C193" s="22" t="s">
        <v>240</v>
      </c>
      <c r="D193" s="22">
        <v>26</v>
      </c>
      <c r="E193" s="23">
        <v>2</v>
      </c>
      <c r="F193" s="22">
        <v>20</v>
      </c>
      <c r="G193" s="22"/>
      <c r="H193" s="22">
        <v>1</v>
      </c>
      <c r="I193" s="46">
        <v>1</v>
      </c>
    </row>
    <row r="194" spans="1:9">
      <c r="A194" s="27">
        <v>1201</v>
      </c>
      <c r="B194" s="78" t="s">
        <v>324</v>
      </c>
      <c r="C194" s="18" t="s">
        <v>240</v>
      </c>
      <c r="D194" s="18">
        <v>1</v>
      </c>
      <c r="E194" s="19">
        <v>3</v>
      </c>
      <c r="F194" s="18">
        <v>100</v>
      </c>
      <c r="G194" s="18"/>
      <c r="H194" s="18">
        <v>1</v>
      </c>
      <c r="I194" s="45">
        <v>1</v>
      </c>
    </row>
    <row r="195" spans="1:9">
      <c r="A195" s="28">
        <v>1202</v>
      </c>
      <c r="B195" s="79" t="s">
        <v>325</v>
      </c>
      <c r="C195" s="6" t="s">
        <v>240</v>
      </c>
      <c r="D195" s="14">
        <v>2</v>
      </c>
      <c r="E195" s="13">
        <v>3</v>
      </c>
      <c r="F195" s="6">
        <v>100</v>
      </c>
      <c r="G195" s="6"/>
      <c r="H195" s="6">
        <v>1</v>
      </c>
      <c r="I195" s="47">
        <v>1</v>
      </c>
    </row>
    <row r="196" spans="1:9">
      <c r="A196" s="28">
        <v>1203</v>
      </c>
      <c r="B196" s="79" t="s">
        <v>326</v>
      </c>
      <c r="C196" s="6" t="s">
        <v>240</v>
      </c>
      <c r="D196" s="14">
        <v>3</v>
      </c>
      <c r="E196" s="13">
        <v>3</v>
      </c>
      <c r="F196" s="6">
        <v>100</v>
      </c>
      <c r="G196" s="6"/>
      <c r="H196" s="6">
        <v>1</v>
      </c>
      <c r="I196" s="47">
        <v>1</v>
      </c>
    </row>
    <row r="197" spans="1:9">
      <c r="A197" s="28">
        <v>1204</v>
      </c>
      <c r="B197" s="79" t="s">
        <v>327</v>
      </c>
      <c r="C197" s="6" t="s">
        <v>240</v>
      </c>
      <c r="D197" s="14">
        <v>4</v>
      </c>
      <c r="E197" s="13">
        <v>3</v>
      </c>
      <c r="F197" s="6">
        <v>100</v>
      </c>
      <c r="G197" s="6"/>
      <c r="H197" s="6">
        <v>1</v>
      </c>
      <c r="I197" s="47">
        <v>1</v>
      </c>
    </row>
    <row r="198" spans="1:9">
      <c r="A198" s="28">
        <v>1205</v>
      </c>
      <c r="B198" s="79" t="s">
        <v>328</v>
      </c>
      <c r="C198" s="6" t="s">
        <v>240</v>
      </c>
      <c r="D198" s="14">
        <v>5</v>
      </c>
      <c r="E198" s="13">
        <v>3</v>
      </c>
      <c r="F198" s="6">
        <v>100</v>
      </c>
      <c r="G198" s="6"/>
      <c r="H198" s="6">
        <v>1</v>
      </c>
      <c r="I198" s="47">
        <v>1</v>
      </c>
    </row>
    <row r="199" spans="1:9">
      <c r="A199" s="28">
        <v>1206</v>
      </c>
      <c r="B199" s="80" t="s">
        <v>243</v>
      </c>
      <c r="C199" s="6" t="s">
        <v>240</v>
      </c>
      <c r="D199" s="14">
        <v>6</v>
      </c>
      <c r="E199" s="13">
        <v>3</v>
      </c>
      <c r="F199" s="6">
        <v>100</v>
      </c>
      <c r="G199" s="6"/>
      <c r="H199" s="6">
        <v>1</v>
      </c>
      <c r="I199" s="47">
        <v>1</v>
      </c>
    </row>
    <row r="200" spans="1:9">
      <c r="A200" s="28">
        <v>1207</v>
      </c>
      <c r="B200" s="79" t="s">
        <v>329</v>
      </c>
      <c r="C200" s="6" t="s">
        <v>240</v>
      </c>
      <c r="D200" s="14">
        <v>7</v>
      </c>
      <c r="E200" s="13">
        <v>3</v>
      </c>
      <c r="F200" s="6">
        <v>100</v>
      </c>
      <c r="G200" s="6"/>
      <c r="H200" s="6">
        <v>1</v>
      </c>
      <c r="I200" s="47">
        <v>1</v>
      </c>
    </row>
    <row r="201" spans="1:9">
      <c r="A201" s="28">
        <v>1208</v>
      </c>
      <c r="B201" s="80" t="s">
        <v>330</v>
      </c>
      <c r="C201" s="6" t="s">
        <v>240</v>
      </c>
      <c r="D201" s="14">
        <v>8</v>
      </c>
      <c r="E201" s="13">
        <v>3</v>
      </c>
      <c r="F201" s="6">
        <v>100</v>
      </c>
      <c r="G201" s="6"/>
      <c r="H201" s="6">
        <v>1</v>
      </c>
      <c r="I201" s="47">
        <v>1</v>
      </c>
    </row>
    <row r="202" spans="1:9">
      <c r="A202" s="28">
        <v>1209</v>
      </c>
      <c r="B202" s="80" t="s">
        <v>331</v>
      </c>
      <c r="C202" s="6" t="s">
        <v>240</v>
      </c>
      <c r="D202" s="14">
        <v>9</v>
      </c>
      <c r="E202" s="13">
        <v>3</v>
      </c>
      <c r="F202" s="6">
        <v>100</v>
      </c>
      <c r="G202" s="6"/>
      <c r="H202" s="6">
        <v>1</v>
      </c>
      <c r="I202" s="47">
        <v>1</v>
      </c>
    </row>
    <row r="203" spans="1:9">
      <c r="A203" s="28">
        <v>1210</v>
      </c>
      <c r="B203" s="79" t="s">
        <v>332</v>
      </c>
      <c r="C203" s="6" t="s">
        <v>240</v>
      </c>
      <c r="D203" s="14">
        <v>10</v>
      </c>
      <c r="E203" s="13">
        <v>3</v>
      </c>
      <c r="F203" s="6">
        <v>100</v>
      </c>
      <c r="G203" s="6"/>
      <c r="H203" s="6">
        <v>1</v>
      </c>
      <c r="I203" s="47">
        <v>1</v>
      </c>
    </row>
    <row r="204" spans="1:9">
      <c r="A204" s="28">
        <v>1212</v>
      </c>
      <c r="B204" s="79" t="s">
        <v>333</v>
      </c>
      <c r="C204" s="6" t="s">
        <v>240</v>
      </c>
      <c r="D204" s="14">
        <v>12</v>
      </c>
      <c r="E204" s="13">
        <v>3</v>
      </c>
      <c r="F204" s="6">
        <v>100</v>
      </c>
      <c r="G204" s="6"/>
      <c r="H204" s="6">
        <v>1</v>
      </c>
      <c r="I204" s="47">
        <v>1</v>
      </c>
    </row>
    <row r="205" spans="1:9">
      <c r="A205" s="28">
        <v>1213</v>
      </c>
      <c r="B205" s="79" t="s">
        <v>334</v>
      </c>
      <c r="C205" s="6" t="s">
        <v>240</v>
      </c>
      <c r="D205" s="14">
        <v>13</v>
      </c>
      <c r="E205" s="13">
        <v>3</v>
      </c>
      <c r="F205" s="6">
        <v>100</v>
      </c>
      <c r="G205" s="6"/>
      <c r="H205" s="6">
        <v>1</v>
      </c>
      <c r="I205" s="47">
        <v>1</v>
      </c>
    </row>
    <row r="206" spans="1:9">
      <c r="A206" s="28">
        <v>1214</v>
      </c>
      <c r="B206" s="79" t="s">
        <v>335</v>
      </c>
      <c r="C206" s="6" t="s">
        <v>240</v>
      </c>
      <c r="D206" s="14">
        <v>14</v>
      </c>
      <c r="E206" s="13">
        <v>3</v>
      </c>
      <c r="F206" s="6">
        <v>100</v>
      </c>
      <c r="G206" s="6"/>
      <c r="H206" s="6">
        <v>1</v>
      </c>
      <c r="I206" s="47">
        <v>1</v>
      </c>
    </row>
    <row r="207" spans="1:9">
      <c r="A207" s="28">
        <v>1215</v>
      </c>
      <c r="B207" s="79" t="s">
        <v>336</v>
      </c>
      <c r="C207" s="6" t="s">
        <v>240</v>
      </c>
      <c r="D207" s="14">
        <v>15</v>
      </c>
      <c r="E207" s="13">
        <v>3</v>
      </c>
      <c r="F207" s="6">
        <v>100</v>
      </c>
      <c r="G207" s="6"/>
      <c r="H207" s="6">
        <v>1</v>
      </c>
      <c r="I207" s="47">
        <v>1</v>
      </c>
    </row>
    <row r="208" spans="1:9">
      <c r="A208" s="28">
        <v>1216</v>
      </c>
      <c r="B208" s="79" t="s">
        <v>337</v>
      </c>
      <c r="C208" s="6" t="s">
        <v>240</v>
      </c>
      <c r="D208" s="14">
        <v>16</v>
      </c>
      <c r="E208" s="13">
        <v>3</v>
      </c>
      <c r="F208" s="6">
        <v>100</v>
      </c>
      <c r="G208" s="6"/>
      <c r="H208" s="6">
        <v>1</v>
      </c>
      <c r="I208" s="47">
        <v>1</v>
      </c>
    </row>
    <row r="209" spans="1:9">
      <c r="A209" s="28">
        <v>1217</v>
      </c>
      <c r="B209" s="79" t="s">
        <v>338</v>
      </c>
      <c r="C209" s="6" t="s">
        <v>240</v>
      </c>
      <c r="D209" s="14">
        <v>17</v>
      </c>
      <c r="E209" s="13">
        <v>3</v>
      </c>
      <c r="F209" s="6">
        <v>100</v>
      </c>
      <c r="G209" s="6"/>
      <c r="H209" s="6">
        <v>1</v>
      </c>
      <c r="I209" s="47">
        <v>1</v>
      </c>
    </row>
    <row r="210" spans="1:9">
      <c r="A210" s="28">
        <v>1218</v>
      </c>
      <c r="B210" s="79" t="s">
        <v>339</v>
      </c>
      <c r="C210" s="6" t="s">
        <v>240</v>
      </c>
      <c r="D210" s="14">
        <v>18</v>
      </c>
      <c r="E210" s="13">
        <v>3</v>
      </c>
      <c r="F210" s="6">
        <v>100</v>
      </c>
      <c r="G210" s="6"/>
      <c r="H210" s="6">
        <v>1</v>
      </c>
      <c r="I210" s="47">
        <v>1</v>
      </c>
    </row>
    <row r="211" spans="1:9">
      <c r="A211" s="28">
        <v>1219</v>
      </c>
      <c r="B211" s="79" t="s">
        <v>340</v>
      </c>
      <c r="C211" s="6" t="s">
        <v>240</v>
      </c>
      <c r="D211" s="14">
        <v>19</v>
      </c>
      <c r="E211" s="13">
        <v>3</v>
      </c>
      <c r="F211" s="6">
        <v>20</v>
      </c>
      <c r="G211" s="6"/>
      <c r="H211" s="6">
        <v>1</v>
      </c>
      <c r="I211" s="47">
        <v>1</v>
      </c>
    </row>
    <row r="212" spans="1:9">
      <c r="A212" s="28">
        <v>1220</v>
      </c>
      <c r="B212" s="79" t="s">
        <v>341</v>
      </c>
      <c r="C212" s="6" t="s">
        <v>240</v>
      </c>
      <c r="D212" s="14">
        <v>20</v>
      </c>
      <c r="E212" s="13">
        <v>3</v>
      </c>
      <c r="F212" s="6">
        <v>20</v>
      </c>
      <c r="G212" s="6"/>
      <c r="H212" s="6">
        <v>1</v>
      </c>
      <c r="I212" s="47">
        <v>1</v>
      </c>
    </row>
    <row r="213" spans="1:9">
      <c r="A213" s="28">
        <v>1221</v>
      </c>
      <c r="B213" s="79" t="s">
        <v>342</v>
      </c>
      <c r="C213" s="6" t="s">
        <v>240</v>
      </c>
      <c r="D213" s="14">
        <v>21</v>
      </c>
      <c r="E213" s="13">
        <v>3</v>
      </c>
      <c r="F213" s="6">
        <v>100</v>
      </c>
      <c r="G213" s="6"/>
      <c r="H213" s="6">
        <v>1</v>
      </c>
      <c r="I213" s="47">
        <v>1</v>
      </c>
    </row>
    <row r="214" spans="1:9">
      <c r="A214" s="28">
        <v>1222</v>
      </c>
      <c r="B214" s="79" t="s">
        <v>343</v>
      </c>
      <c r="C214" s="6" t="s">
        <v>240</v>
      </c>
      <c r="D214" s="14">
        <v>22</v>
      </c>
      <c r="E214" s="13">
        <v>3</v>
      </c>
      <c r="F214" s="6">
        <v>100</v>
      </c>
      <c r="G214" s="6"/>
      <c r="H214" s="6">
        <v>1</v>
      </c>
      <c r="I214" s="47">
        <v>1</v>
      </c>
    </row>
    <row r="215" spans="1:9">
      <c r="A215" s="28">
        <v>1223</v>
      </c>
      <c r="B215" s="79" t="s">
        <v>344</v>
      </c>
      <c r="C215" s="6" t="s">
        <v>240</v>
      </c>
      <c r="D215" s="14">
        <v>23</v>
      </c>
      <c r="E215" s="13">
        <v>3</v>
      </c>
      <c r="F215" s="6">
        <v>20</v>
      </c>
      <c r="G215" s="6"/>
      <c r="H215" s="6">
        <v>1</v>
      </c>
      <c r="I215" s="47">
        <v>1</v>
      </c>
    </row>
    <row r="216" spans="1:9">
      <c r="A216" s="28">
        <v>1224</v>
      </c>
      <c r="B216" s="79" t="s">
        <v>345</v>
      </c>
      <c r="C216" s="6" t="s">
        <v>240</v>
      </c>
      <c r="D216" s="14">
        <v>24</v>
      </c>
      <c r="E216" s="13">
        <v>3</v>
      </c>
      <c r="F216" s="6">
        <v>100</v>
      </c>
      <c r="G216" s="6"/>
      <c r="H216" s="6">
        <v>1</v>
      </c>
      <c r="I216" s="47">
        <v>1</v>
      </c>
    </row>
    <row r="217" spans="1:9">
      <c r="A217" s="28">
        <v>1225</v>
      </c>
      <c r="B217" s="79" t="s">
        <v>346</v>
      </c>
      <c r="C217" s="6" t="s">
        <v>240</v>
      </c>
      <c r="D217" s="14">
        <v>25</v>
      </c>
      <c r="E217" s="13">
        <v>3</v>
      </c>
      <c r="F217" s="6">
        <v>20</v>
      </c>
      <c r="G217" s="6"/>
      <c r="H217" s="6">
        <v>1</v>
      </c>
      <c r="I217" s="47">
        <v>1</v>
      </c>
    </row>
    <row r="218" spans="1:9">
      <c r="A218" s="28">
        <v>1226</v>
      </c>
      <c r="B218" s="79" t="s">
        <v>347</v>
      </c>
      <c r="C218" s="22" t="s">
        <v>240</v>
      </c>
      <c r="D218" s="22">
        <v>26</v>
      </c>
      <c r="E218" s="13">
        <v>3</v>
      </c>
      <c r="F218" s="22">
        <v>20</v>
      </c>
      <c r="G218" s="6"/>
      <c r="H218" s="6">
        <v>1</v>
      </c>
      <c r="I218" s="47">
        <v>1</v>
      </c>
    </row>
    <row r="219" spans="1:9">
      <c r="A219" s="27">
        <v>1301</v>
      </c>
      <c r="B219" s="81" t="s">
        <v>348</v>
      </c>
      <c r="C219" s="18" t="s">
        <v>240</v>
      </c>
      <c r="D219" s="18">
        <v>1</v>
      </c>
      <c r="E219" s="19">
        <v>4</v>
      </c>
      <c r="F219" s="18">
        <v>100</v>
      </c>
      <c r="G219" s="18"/>
      <c r="H219" s="18">
        <v>1</v>
      </c>
      <c r="I219" s="45">
        <v>1</v>
      </c>
    </row>
    <row r="220" spans="1:9">
      <c r="A220" s="28">
        <v>1302</v>
      </c>
      <c r="B220" s="82" t="s">
        <v>349</v>
      </c>
      <c r="C220" s="6" t="s">
        <v>240</v>
      </c>
      <c r="D220" s="14">
        <v>2</v>
      </c>
      <c r="E220" s="13">
        <v>4</v>
      </c>
      <c r="F220" s="6">
        <v>100</v>
      </c>
      <c r="G220" s="6"/>
      <c r="H220" s="6">
        <v>1</v>
      </c>
      <c r="I220" s="47">
        <v>1</v>
      </c>
    </row>
    <row r="221" spans="1:9">
      <c r="A221" s="28">
        <v>1303</v>
      </c>
      <c r="B221" s="82" t="s">
        <v>350</v>
      </c>
      <c r="C221" s="6" t="s">
        <v>240</v>
      </c>
      <c r="D221" s="14">
        <v>3</v>
      </c>
      <c r="E221" s="13">
        <v>4</v>
      </c>
      <c r="F221" s="6">
        <v>100</v>
      </c>
      <c r="G221" s="6"/>
      <c r="H221" s="6">
        <v>1</v>
      </c>
      <c r="I221" s="47">
        <v>1</v>
      </c>
    </row>
    <row r="222" spans="1:9">
      <c r="A222" s="28">
        <v>1304</v>
      </c>
      <c r="B222" s="82" t="s">
        <v>351</v>
      </c>
      <c r="C222" s="6" t="s">
        <v>240</v>
      </c>
      <c r="D222" s="14">
        <v>4</v>
      </c>
      <c r="E222" s="13">
        <v>4</v>
      </c>
      <c r="F222" s="6">
        <v>100</v>
      </c>
      <c r="G222" s="6"/>
      <c r="H222" s="6">
        <v>1</v>
      </c>
      <c r="I222" s="47">
        <v>1</v>
      </c>
    </row>
    <row r="223" spans="1:9">
      <c r="A223" s="28">
        <v>1305</v>
      </c>
      <c r="B223" s="82" t="s">
        <v>352</v>
      </c>
      <c r="C223" s="6" t="s">
        <v>240</v>
      </c>
      <c r="D223" s="14">
        <v>5</v>
      </c>
      <c r="E223" s="13">
        <v>4</v>
      </c>
      <c r="F223" s="6">
        <v>100</v>
      </c>
      <c r="G223" s="6"/>
      <c r="H223" s="6">
        <v>1</v>
      </c>
      <c r="I223" s="47">
        <v>1</v>
      </c>
    </row>
    <row r="224" spans="1:9">
      <c r="A224" s="28">
        <v>1306</v>
      </c>
      <c r="B224" s="83" t="s">
        <v>353</v>
      </c>
      <c r="C224" s="6" t="s">
        <v>240</v>
      </c>
      <c r="D224" s="14">
        <v>6</v>
      </c>
      <c r="E224" s="13">
        <v>4</v>
      </c>
      <c r="F224" s="6">
        <v>100</v>
      </c>
      <c r="G224" s="6"/>
      <c r="H224" s="6">
        <v>1</v>
      </c>
      <c r="I224" s="47">
        <v>1</v>
      </c>
    </row>
    <row r="225" spans="1:9">
      <c r="A225" s="28">
        <v>1307</v>
      </c>
      <c r="B225" s="82" t="s">
        <v>354</v>
      </c>
      <c r="C225" s="6" t="s">
        <v>240</v>
      </c>
      <c r="D225" s="14">
        <v>7</v>
      </c>
      <c r="E225" s="13">
        <v>4</v>
      </c>
      <c r="F225" s="6">
        <v>100</v>
      </c>
      <c r="G225" s="6"/>
      <c r="H225" s="6">
        <v>1</v>
      </c>
      <c r="I225" s="47">
        <v>1</v>
      </c>
    </row>
    <row r="226" spans="1:9">
      <c r="A226" s="28">
        <v>1308</v>
      </c>
      <c r="B226" s="83" t="s">
        <v>355</v>
      </c>
      <c r="C226" s="6" t="s">
        <v>240</v>
      </c>
      <c r="D226" s="14">
        <v>8</v>
      </c>
      <c r="E226" s="13">
        <v>4</v>
      </c>
      <c r="F226" s="6">
        <v>100</v>
      </c>
      <c r="G226" s="6"/>
      <c r="H226" s="6">
        <v>1</v>
      </c>
      <c r="I226" s="47">
        <v>1</v>
      </c>
    </row>
    <row r="227" spans="1:9">
      <c r="A227" s="28">
        <v>1309</v>
      </c>
      <c r="B227" s="83" t="s">
        <v>356</v>
      </c>
      <c r="C227" s="6" t="s">
        <v>240</v>
      </c>
      <c r="D227" s="14">
        <v>9</v>
      </c>
      <c r="E227" s="13">
        <v>4</v>
      </c>
      <c r="F227" s="6">
        <v>100</v>
      </c>
      <c r="G227" s="6"/>
      <c r="H227" s="6">
        <v>1</v>
      </c>
      <c r="I227" s="47">
        <v>1</v>
      </c>
    </row>
    <row r="228" spans="1:9">
      <c r="A228" s="28">
        <v>1310</v>
      </c>
      <c r="B228" s="82" t="s">
        <v>357</v>
      </c>
      <c r="C228" s="6" t="s">
        <v>240</v>
      </c>
      <c r="D228" s="14">
        <v>10</v>
      </c>
      <c r="E228" s="13">
        <v>4</v>
      </c>
      <c r="F228" s="6">
        <v>100</v>
      </c>
      <c r="G228" s="6"/>
      <c r="H228" s="6">
        <v>1</v>
      </c>
      <c r="I228" s="47">
        <v>1</v>
      </c>
    </row>
    <row r="229" spans="1:9">
      <c r="A229" s="28">
        <v>1312</v>
      </c>
      <c r="B229" s="82" t="s">
        <v>358</v>
      </c>
      <c r="C229" s="6" t="s">
        <v>240</v>
      </c>
      <c r="D229" s="14">
        <v>12</v>
      </c>
      <c r="E229" s="13">
        <v>4</v>
      </c>
      <c r="F229" s="6">
        <v>100</v>
      </c>
      <c r="G229" s="6"/>
      <c r="H229" s="6">
        <v>1</v>
      </c>
      <c r="I229" s="47">
        <v>1</v>
      </c>
    </row>
    <row r="230" spans="1:9">
      <c r="A230" s="28">
        <v>1313</v>
      </c>
      <c r="B230" s="82" t="s">
        <v>359</v>
      </c>
      <c r="C230" s="6" t="s">
        <v>240</v>
      </c>
      <c r="D230" s="14">
        <v>13</v>
      </c>
      <c r="E230" s="13">
        <v>4</v>
      </c>
      <c r="F230" s="6">
        <v>100</v>
      </c>
      <c r="G230" s="6"/>
      <c r="H230" s="6">
        <v>1</v>
      </c>
      <c r="I230" s="47">
        <v>1</v>
      </c>
    </row>
    <row r="231" spans="1:9">
      <c r="A231" s="28">
        <v>1314</v>
      </c>
      <c r="B231" s="82" t="s">
        <v>360</v>
      </c>
      <c r="C231" s="6" t="s">
        <v>240</v>
      </c>
      <c r="D231" s="14">
        <v>14</v>
      </c>
      <c r="E231" s="13">
        <v>4</v>
      </c>
      <c r="F231" s="6">
        <v>100</v>
      </c>
      <c r="G231" s="6"/>
      <c r="H231" s="6">
        <v>1</v>
      </c>
      <c r="I231" s="47">
        <v>1</v>
      </c>
    </row>
    <row r="232" spans="1:9">
      <c r="A232" s="28">
        <v>1315</v>
      </c>
      <c r="B232" s="82" t="s">
        <v>361</v>
      </c>
      <c r="C232" s="6" t="s">
        <v>240</v>
      </c>
      <c r="D232" s="14">
        <v>15</v>
      </c>
      <c r="E232" s="13">
        <v>4</v>
      </c>
      <c r="F232" s="6">
        <v>100</v>
      </c>
      <c r="G232" s="6"/>
      <c r="H232" s="6">
        <v>1</v>
      </c>
      <c r="I232" s="47">
        <v>1</v>
      </c>
    </row>
    <row r="233" spans="1:9">
      <c r="A233" s="28">
        <v>1316</v>
      </c>
      <c r="B233" s="82" t="s">
        <v>362</v>
      </c>
      <c r="C233" s="6" t="s">
        <v>240</v>
      </c>
      <c r="D233" s="14">
        <v>16</v>
      </c>
      <c r="E233" s="13">
        <v>4</v>
      </c>
      <c r="F233" s="6">
        <v>100</v>
      </c>
      <c r="G233" s="6"/>
      <c r="H233" s="6">
        <v>1</v>
      </c>
      <c r="I233" s="47">
        <v>1</v>
      </c>
    </row>
    <row r="234" spans="1:9">
      <c r="A234" s="28">
        <v>1317</v>
      </c>
      <c r="B234" s="82" t="s">
        <v>363</v>
      </c>
      <c r="C234" s="6" t="s">
        <v>240</v>
      </c>
      <c r="D234" s="14">
        <v>17</v>
      </c>
      <c r="E234" s="13">
        <v>4</v>
      </c>
      <c r="F234" s="6">
        <v>100</v>
      </c>
      <c r="G234" s="6"/>
      <c r="H234" s="6">
        <v>1</v>
      </c>
      <c r="I234" s="47">
        <v>1</v>
      </c>
    </row>
    <row r="235" spans="1:9">
      <c r="A235" s="28">
        <v>1318</v>
      </c>
      <c r="B235" s="82" t="s">
        <v>364</v>
      </c>
      <c r="C235" s="6" t="s">
        <v>240</v>
      </c>
      <c r="D235" s="14">
        <v>18</v>
      </c>
      <c r="E235" s="13">
        <v>4</v>
      </c>
      <c r="F235" s="6">
        <v>100</v>
      </c>
      <c r="G235" s="6"/>
      <c r="H235" s="6">
        <v>1</v>
      </c>
      <c r="I235" s="47">
        <v>1</v>
      </c>
    </row>
    <row r="236" spans="1:9">
      <c r="A236" s="28">
        <v>1319</v>
      </c>
      <c r="B236" s="82" t="s">
        <v>365</v>
      </c>
      <c r="C236" s="6" t="s">
        <v>240</v>
      </c>
      <c r="D236" s="14">
        <v>19</v>
      </c>
      <c r="E236" s="13">
        <v>4</v>
      </c>
      <c r="F236" s="6">
        <v>20</v>
      </c>
      <c r="G236" s="6"/>
      <c r="H236" s="6">
        <v>1</v>
      </c>
      <c r="I236" s="47">
        <v>1</v>
      </c>
    </row>
    <row r="237" spans="1:9">
      <c r="A237" s="28">
        <v>1320</v>
      </c>
      <c r="B237" s="82" t="s">
        <v>366</v>
      </c>
      <c r="C237" s="6" t="s">
        <v>240</v>
      </c>
      <c r="D237" s="14">
        <v>20</v>
      </c>
      <c r="E237" s="13">
        <v>4</v>
      </c>
      <c r="F237" s="6">
        <v>20</v>
      </c>
      <c r="G237" s="6"/>
      <c r="H237" s="6">
        <v>1</v>
      </c>
      <c r="I237" s="47">
        <v>1</v>
      </c>
    </row>
    <row r="238" spans="1:9">
      <c r="A238" s="28">
        <v>1321</v>
      </c>
      <c r="B238" s="82" t="s">
        <v>367</v>
      </c>
      <c r="C238" s="6" t="s">
        <v>240</v>
      </c>
      <c r="D238" s="14">
        <v>21</v>
      </c>
      <c r="E238" s="13">
        <v>4</v>
      </c>
      <c r="F238" s="6">
        <v>100</v>
      </c>
      <c r="G238" s="6"/>
      <c r="H238" s="6">
        <v>1</v>
      </c>
      <c r="I238" s="47">
        <v>1</v>
      </c>
    </row>
    <row r="239" spans="1:9">
      <c r="A239" s="28">
        <v>1322</v>
      </c>
      <c r="B239" s="82" t="s">
        <v>368</v>
      </c>
      <c r="C239" s="6" t="s">
        <v>240</v>
      </c>
      <c r="D239" s="14">
        <v>22</v>
      </c>
      <c r="E239" s="13">
        <v>4</v>
      </c>
      <c r="F239" s="6">
        <v>100</v>
      </c>
      <c r="G239" s="6"/>
      <c r="H239" s="6">
        <v>1</v>
      </c>
      <c r="I239" s="47">
        <v>1</v>
      </c>
    </row>
    <row r="240" spans="1:9">
      <c r="A240" s="28">
        <v>1323</v>
      </c>
      <c r="B240" s="82" t="s">
        <v>369</v>
      </c>
      <c r="C240" s="6" t="s">
        <v>240</v>
      </c>
      <c r="D240" s="14">
        <v>23</v>
      </c>
      <c r="E240" s="13">
        <v>4</v>
      </c>
      <c r="F240" s="6">
        <v>20</v>
      </c>
      <c r="G240" s="6"/>
      <c r="H240" s="6">
        <v>1</v>
      </c>
      <c r="I240" s="47">
        <v>1</v>
      </c>
    </row>
    <row r="241" spans="1:9">
      <c r="A241" s="28">
        <v>1324</v>
      </c>
      <c r="B241" s="82" t="s">
        <v>370</v>
      </c>
      <c r="C241" s="6" t="s">
        <v>240</v>
      </c>
      <c r="D241" s="14">
        <v>24</v>
      </c>
      <c r="E241" s="13">
        <v>4</v>
      </c>
      <c r="F241" s="6">
        <v>100</v>
      </c>
      <c r="G241" s="6"/>
      <c r="H241" s="6">
        <v>1</v>
      </c>
      <c r="I241" s="47">
        <v>1</v>
      </c>
    </row>
    <row r="242" spans="1:9">
      <c r="A242" s="28">
        <v>1325</v>
      </c>
      <c r="B242" s="82" t="s">
        <v>371</v>
      </c>
      <c r="C242" s="6" t="s">
        <v>240</v>
      </c>
      <c r="D242" s="14">
        <v>25</v>
      </c>
      <c r="E242" s="13">
        <v>4</v>
      </c>
      <c r="F242" s="6">
        <v>20</v>
      </c>
      <c r="G242" s="6"/>
      <c r="H242" s="6">
        <v>1</v>
      </c>
      <c r="I242" s="47">
        <v>1</v>
      </c>
    </row>
    <row r="243" spans="1:9">
      <c r="A243" s="20">
        <v>1326</v>
      </c>
      <c r="B243" s="84" t="s">
        <v>372</v>
      </c>
      <c r="C243" s="22" t="s">
        <v>240</v>
      </c>
      <c r="D243" s="22">
        <v>26</v>
      </c>
      <c r="E243" s="23">
        <v>4</v>
      </c>
      <c r="F243" s="22">
        <v>20</v>
      </c>
      <c r="G243" s="22"/>
      <c r="H243" s="22">
        <v>1</v>
      </c>
      <c r="I243" s="46">
        <v>1</v>
      </c>
    </row>
    <row r="244" spans="1:9">
      <c r="A244" s="28">
        <v>1401</v>
      </c>
      <c r="B244" s="15" t="s">
        <v>373</v>
      </c>
      <c r="C244" s="6" t="s">
        <v>240</v>
      </c>
      <c r="D244" s="14">
        <v>21</v>
      </c>
      <c r="E244" s="13">
        <v>2</v>
      </c>
      <c r="F244" s="6"/>
      <c r="G244" s="6">
        <v>10000</v>
      </c>
      <c r="H244" s="6">
        <v>1</v>
      </c>
      <c r="I244" s="47">
        <v>1</v>
      </c>
    </row>
    <row r="245" spans="1:9">
      <c r="A245" s="28">
        <v>1402</v>
      </c>
      <c r="B245" s="80" t="s">
        <v>327</v>
      </c>
      <c r="C245" s="6" t="s">
        <v>240</v>
      </c>
      <c r="D245" s="14">
        <v>4</v>
      </c>
      <c r="E245" s="13">
        <v>3</v>
      </c>
      <c r="F245" s="6"/>
      <c r="G245" s="6">
        <v>10000</v>
      </c>
      <c r="H245" s="6">
        <v>1</v>
      </c>
      <c r="I245" s="47">
        <v>1</v>
      </c>
    </row>
    <row r="246" spans="1:9">
      <c r="A246" s="28">
        <v>1403</v>
      </c>
      <c r="B246" s="15" t="s">
        <v>312</v>
      </c>
      <c r="C246" s="6" t="s">
        <v>240</v>
      </c>
      <c r="D246" s="14">
        <v>15</v>
      </c>
      <c r="E246" s="13">
        <v>2</v>
      </c>
      <c r="F246" s="6"/>
      <c r="G246" s="6">
        <v>10000</v>
      </c>
      <c r="H246" s="6">
        <v>1</v>
      </c>
      <c r="I246" s="47">
        <v>1</v>
      </c>
    </row>
    <row r="247" spans="1:9">
      <c r="A247" s="62">
        <v>2801</v>
      </c>
      <c r="B247" s="85" t="s">
        <v>374</v>
      </c>
      <c r="C247" s="63" t="s">
        <v>226</v>
      </c>
      <c r="D247" s="63">
        <v>24</v>
      </c>
      <c r="E247" s="64"/>
      <c r="F247" s="63"/>
      <c r="G247" s="63">
        <v>10000</v>
      </c>
      <c r="H247" s="63">
        <v>6</v>
      </c>
      <c r="I247" s="69">
        <v>6</v>
      </c>
    </row>
    <row r="248" spans="1:11">
      <c r="A248" s="16">
        <v>2901</v>
      </c>
      <c r="B248" s="78" t="s">
        <v>375</v>
      </c>
      <c r="C248" s="17" t="s">
        <v>376</v>
      </c>
      <c r="D248" s="18">
        <v>101</v>
      </c>
      <c r="E248" s="86"/>
      <c r="F248" s="17">
        <v>2975</v>
      </c>
      <c r="G248" s="17"/>
      <c r="H248" s="17">
        <v>1</v>
      </c>
      <c r="I248" s="93">
        <v>1</v>
      </c>
      <c r="K248" s="94"/>
    </row>
    <row r="249" spans="1:11">
      <c r="A249" s="87">
        <v>2902</v>
      </c>
      <c r="B249" s="80" t="s">
        <v>377</v>
      </c>
      <c r="C249" s="24" t="s">
        <v>376</v>
      </c>
      <c r="D249" s="14">
        <v>102</v>
      </c>
      <c r="E249" s="52"/>
      <c r="F249" s="24">
        <v>2975</v>
      </c>
      <c r="G249" s="24"/>
      <c r="H249" s="24">
        <v>1</v>
      </c>
      <c r="I249" s="95">
        <v>1</v>
      </c>
      <c r="K249" s="94"/>
    </row>
    <row r="250" spans="1:11">
      <c r="A250" s="87">
        <v>2903</v>
      </c>
      <c r="B250" s="83" t="s">
        <v>378</v>
      </c>
      <c r="C250" s="24" t="s">
        <v>376</v>
      </c>
      <c r="D250" s="14">
        <v>103</v>
      </c>
      <c r="E250" s="52"/>
      <c r="F250" s="24">
        <v>1480</v>
      </c>
      <c r="G250" s="24"/>
      <c r="H250" s="24">
        <v>1</v>
      </c>
      <c r="I250" s="95">
        <v>1</v>
      </c>
      <c r="K250" s="94"/>
    </row>
    <row r="251" spans="1:11">
      <c r="A251" s="87">
        <v>2904</v>
      </c>
      <c r="B251" s="83" t="s">
        <v>379</v>
      </c>
      <c r="C251" s="24" t="s">
        <v>376</v>
      </c>
      <c r="D251" s="14">
        <v>104</v>
      </c>
      <c r="E251" s="52"/>
      <c r="F251" s="24">
        <v>1480</v>
      </c>
      <c r="G251" s="24"/>
      <c r="H251" s="24">
        <v>1</v>
      </c>
      <c r="I251" s="95">
        <v>1</v>
      </c>
      <c r="K251" s="94"/>
    </row>
    <row r="252" spans="1:11">
      <c r="A252" s="87">
        <v>2905</v>
      </c>
      <c r="B252" s="88" t="s">
        <v>380</v>
      </c>
      <c r="C252" s="24" t="s">
        <v>376</v>
      </c>
      <c r="D252" s="14">
        <v>505</v>
      </c>
      <c r="E252" s="52"/>
      <c r="F252" s="24">
        <v>467</v>
      </c>
      <c r="G252" s="24"/>
      <c r="H252" s="24">
        <v>1</v>
      </c>
      <c r="I252" s="95">
        <v>1</v>
      </c>
      <c r="K252" s="94"/>
    </row>
    <row r="253" spans="1:11">
      <c r="A253" s="87">
        <v>2906</v>
      </c>
      <c r="B253" s="88" t="s">
        <v>381</v>
      </c>
      <c r="C253" s="24" t="s">
        <v>376</v>
      </c>
      <c r="D253" s="14">
        <v>105</v>
      </c>
      <c r="E253" s="52"/>
      <c r="F253" s="24">
        <v>467</v>
      </c>
      <c r="G253" s="24"/>
      <c r="H253" s="24">
        <v>1</v>
      </c>
      <c r="I253" s="95">
        <v>1</v>
      </c>
      <c r="K253" s="94"/>
    </row>
    <row r="254" spans="1:11">
      <c r="A254" s="87">
        <v>2907</v>
      </c>
      <c r="B254" s="89" t="s">
        <v>382</v>
      </c>
      <c r="C254" s="24" t="s">
        <v>376</v>
      </c>
      <c r="D254" s="14">
        <v>506</v>
      </c>
      <c r="E254" s="52"/>
      <c r="F254" s="24">
        <v>52</v>
      </c>
      <c r="G254" s="24"/>
      <c r="H254" s="24">
        <v>1</v>
      </c>
      <c r="I254" s="95">
        <v>1</v>
      </c>
      <c r="K254" s="94"/>
    </row>
    <row r="255" spans="1:11">
      <c r="A255" s="87">
        <v>2908</v>
      </c>
      <c r="B255" s="89" t="s">
        <v>382</v>
      </c>
      <c r="C255" s="24" t="s">
        <v>376</v>
      </c>
      <c r="D255" s="14">
        <v>507</v>
      </c>
      <c r="E255" s="52"/>
      <c r="F255" s="24">
        <v>52</v>
      </c>
      <c r="G255" s="24"/>
      <c r="H255" s="24">
        <v>1</v>
      </c>
      <c r="I255" s="95">
        <v>1</v>
      </c>
      <c r="K255" s="94"/>
    </row>
    <row r="256" spans="1:11">
      <c r="A256" s="90">
        <v>2909</v>
      </c>
      <c r="B256" s="91" t="s">
        <v>383</v>
      </c>
      <c r="C256" s="21" t="s">
        <v>376</v>
      </c>
      <c r="D256" s="22">
        <v>106</v>
      </c>
      <c r="E256" s="92"/>
      <c r="F256" s="21">
        <v>52</v>
      </c>
      <c r="G256" s="21"/>
      <c r="H256" s="21">
        <v>1</v>
      </c>
      <c r="I256" s="96">
        <v>1</v>
      </c>
      <c r="K256" s="94"/>
    </row>
    <row r="257" spans="1:11">
      <c r="A257" s="87">
        <v>3001</v>
      </c>
      <c r="B257" s="97" t="s">
        <v>384</v>
      </c>
      <c r="C257" s="24" t="s">
        <v>376</v>
      </c>
      <c r="D257" s="79">
        <v>201</v>
      </c>
      <c r="E257" s="52"/>
      <c r="F257" s="24">
        <v>100</v>
      </c>
      <c r="G257" s="24"/>
      <c r="H257" s="24">
        <v>1</v>
      </c>
      <c r="I257" s="95">
        <v>1</v>
      </c>
      <c r="K257" s="94"/>
    </row>
    <row r="258" spans="1:11">
      <c r="A258" s="87">
        <v>3002</v>
      </c>
      <c r="B258" s="97" t="s">
        <v>385</v>
      </c>
      <c r="C258" s="8" t="s">
        <v>376</v>
      </c>
      <c r="D258" s="79">
        <v>202</v>
      </c>
      <c r="F258" s="8">
        <v>100</v>
      </c>
      <c r="H258" s="8">
        <v>1</v>
      </c>
      <c r="I258" s="95">
        <v>1</v>
      </c>
      <c r="K258" s="94"/>
    </row>
    <row r="259" spans="1:11">
      <c r="A259" s="87">
        <v>3003</v>
      </c>
      <c r="B259" s="97" t="s">
        <v>386</v>
      </c>
      <c r="C259" s="8" t="s">
        <v>376</v>
      </c>
      <c r="D259" s="79">
        <v>301</v>
      </c>
      <c r="F259" s="8">
        <v>100</v>
      </c>
      <c r="H259" s="8">
        <v>1</v>
      </c>
      <c r="I259" s="95">
        <v>1</v>
      </c>
      <c r="K259" s="94"/>
    </row>
    <row r="260" spans="1:11">
      <c r="A260" s="87">
        <v>3004</v>
      </c>
      <c r="B260" s="97" t="s">
        <v>387</v>
      </c>
      <c r="C260" s="8" t="s">
        <v>376</v>
      </c>
      <c r="D260" s="79">
        <v>402</v>
      </c>
      <c r="F260" s="8">
        <v>100</v>
      </c>
      <c r="H260" s="8">
        <v>1</v>
      </c>
      <c r="I260" s="95">
        <v>1</v>
      </c>
      <c r="K260" s="94"/>
    </row>
    <row r="261" spans="1:11">
      <c r="A261" s="87">
        <v>3005</v>
      </c>
      <c r="B261" s="97" t="s">
        <v>388</v>
      </c>
      <c r="C261" s="8" t="s">
        <v>376</v>
      </c>
      <c r="D261" s="79">
        <v>501</v>
      </c>
      <c r="F261" s="8">
        <v>100</v>
      </c>
      <c r="H261" s="8">
        <v>1</v>
      </c>
      <c r="I261" s="95">
        <v>1</v>
      </c>
      <c r="K261" s="94"/>
    </row>
    <row r="262" spans="1:11">
      <c r="A262" s="87">
        <v>3006</v>
      </c>
      <c r="B262" s="97" t="s">
        <v>389</v>
      </c>
      <c r="C262" s="8" t="s">
        <v>376</v>
      </c>
      <c r="D262" s="79">
        <v>502</v>
      </c>
      <c r="F262" s="8">
        <v>100</v>
      </c>
      <c r="H262" s="8">
        <v>1</v>
      </c>
      <c r="I262" s="95">
        <v>1</v>
      </c>
      <c r="K262" s="94"/>
    </row>
    <row r="263" spans="1:11">
      <c r="A263" s="87">
        <v>3007</v>
      </c>
      <c r="B263" s="97" t="s">
        <v>390</v>
      </c>
      <c r="C263" s="8" t="s">
        <v>376</v>
      </c>
      <c r="D263" s="79">
        <v>701</v>
      </c>
      <c r="F263" s="8">
        <v>100</v>
      </c>
      <c r="H263" s="8">
        <v>1</v>
      </c>
      <c r="I263" s="95">
        <v>1</v>
      </c>
      <c r="K263" s="94"/>
    </row>
    <row r="264" spans="1:11">
      <c r="A264" s="87">
        <v>3008</v>
      </c>
      <c r="B264" s="97" t="s">
        <v>391</v>
      </c>
      <c r="C264" s="8" t="s">
        <v>376</v>
      </c>
      <c r="D264" s="79">
        <v>703</v>
      </c>
      <c r="F264" s="8">
        <v>100</v>
      </c>
      <c r="H264" s="8">
        <v>1</v>
      </c>
      <c r="I264" s="95">
        <v>1</v>
      </c>
      <c r="K264" s="94"/>
    </row>
    <row r="265" spans="1:11">
      <c r="A265" s="87">
        <v>3009</v>
      </c>
      <c r="B265" s="97" t="s">
        <v>392</v>
      </c>
      <c r="C265" s="8" t="s">
        <v>376</v>
      </c>
      <c r="D265" s="79">
        <v>803</v>
      </c>
      <c r="F265" s="8">
        <v>100</v>
      </c>
      <c r="H265" s="8">
        <v>1</v>
      </c>
      <c r="I265" s="95">
        <v>1</v>
      </c>
      <c r="K265" s="94"/>
    </row>
    <row r="266" spans="1:11">
      <c r="A266" s="87">
        <v>3010</v>
      </c>
      <c r="B266" s="97" t="s">
        <v>393</v>
      </c>
      <c r="C266" s="8" t="s">
        <v>376</v>
      </c>
      <c r="D266" s="79">
        <v>804</v>
      </c>
      <c r="F266" s="8">
        <v>100</v>
      </c>
      <c r="H266" s="8">
        <v>1</v>
      </c>
      <c r="I266" s="95">
        <v>1</v>
      </c>
      <c r="K266" s="94"/>
    </row>
    <row r="267" spans="1:11">
      <c r="A267" s="87">
        <v>3011</v>
      </c>
      <c r="B267" s="98" t="s">
        <v>394</v>
      </c>
      <c r="C267" s="8" t="s">
        <v>376</v>
      </c>
      <c r="D267" s="6">
        <v>601</v>
      </c>
      <c r="F267" s="8">
        <v>100</v>
      </c>
      <c r="H267" s="8">
        <v>1</v>
      </c>
      <c r="I267" s="95">
        <v>1</v>
      </c>
      <c r="K267" s="94"/>
    </row>
    <row r="268" spans="1:11">
      <c r="A268" s="87">
        <v>3012</v>
      </c>
      <c r="B268" s="98" t="s">
        <v>395</v>
      </c>
      <c r="C268" s="8" t="s">
        <v>376</v>
      </c>
      <c r="D268" s="6">
        <v>602</v>
      </c>
      <c r="F268" s="8">
        <v>100</v>
      </c>
      <c r="H268" s="8">
        <v>1</v>
      </c>
      <c r="I268" s="95">
        <v>1</v>
      </c>
      <c r="K268" s="94"/>
    </row>
    <row r="269" spans="1:11">
      <c r="A269" s="87">
        <v>3013</v>
      </c>
      <c r="B269" s="98" t="s">
        <v>396</v>
      </c>
      <c r="C269" s="8" t="s">
        <v>376</v>
      </c>
      <c r="D269" s="6">
        <v>701</v>
      </c>
      <c r="F269" s="8">
        <v>100</v>
      </c>
      <c r="H269" s="8">
        <v>1</v>
      </c>
      <c r="I269" s="95">
        <v>1</v>
      </c>
      <c r="K269" s="94"/>
    </row>
    <row r="270" spans="1:11">
      <c r="A270" s="87">
        <v>3014</v>
      </c>
      <c r="B270" s="98" t="s">
        <v>397</v>
      </c>
      <c r="C270" s="8" t="s">
        <v>376</v>
      </c>
      <c r="D270" s="6">
        <v>702</v>
      </c>
      <c r="F270" s="8">
        <v>100</v>
      </c>
      <c r="H270" s="8">
        <v>1</v>
      </c>
      <c r="I270" s="95">
        <v>1</v>
      </c>
      <c r="K270" s="94"/>
    </row>
    <row r="271" spans="1:11">
      <c r="A271" s="87">
        <v>3015</v>
      </c>
      <c r="B271" s="98" t="s">
        <v>398</v>
      </c>
      <c r="C271" s="8" t="s">
        <v>376</v>
      </c>
      <c r="D271" s="6">
        <v>703</v>
      </c>
      <c r="F271" s="8">
        <v>100</v>
      </c>
      <c r="H271" s="8">
        <v>1</v>
      </c>
      <c r="I271" s="95">
        <v>1</v>
      </c>
      <c r="K271" s="94"/>
    </row>
    <row r="272" spans="1:11">
      <c r="A272" s="87">
        <v>3016</v>
      </c>
      <c r="B272" s="98" t="s">
        <v>399</v>
      </c>
      <c r="C272" s="8" t="s">
        <v>376</v>
      </c>
      <c r="D272" s="6">
        <v>704</v>
      </c>
      <c r="F272" s="8">
        <v>100</v>
      </c>
      <c r="H272" s="8">
        <v>1</v>
      </c>
      <c r="I272" s="95">
        <v>1</v>
      </c>
      <c r="K272" s="94"/>
    </row>
    <row r="273" spans="1:11">
      <c r="A273" s="87">
        <v>3017</v>
      </c>
      <c r="B273" s="98" t="s">
        <v>400</v>
      </c>
      <c r="C273" s="8" t="s">
        <v>376</v>
      </c>
      <c r="D273" s="6">
        <v>801</v>
      </c>
      <c r="F273" s="8">
        <v>100</v>
      </c>
      <c r="H273" s="8">
        <v>1</v>
      </c>
      <c r="I273" s="95">
        <v>1</v>
      </c>
      <c r="K273" s="94"/>
    </row>
    <row r="274" spans="1:11">
      <c r="A274" s="87">
        <v>3018</v>
      </c>
      <c r="B274" s="98" t="s">
        <v>401</v>
      </c>
      <c r="C274" s="8" t="s">
        <v>376</v>
      </c>
      <c r="D274" s="6">
        <v>802</v>
      </c>
      <c r="F274" s="8">
        <v>100</v>
      </c>
      <c r="H274" s="8">
        <v>1</v>
      </c>
      <c r="I274" s="95">
        <v>1</v>
      </c>
      <c r="K274" s="94"/>
    </row>
    <row r="275" spans="1:11">
      <c r="A275" s="87">
        <v>3019</v>
      </c>
      <c r="B275" s="98" t="s">
        <v>402</v>
      </c>
      <c r="C275" s="8" t="s">
        <v>376</v>
      </c>
      <c r="D275" s="6">
        <v>803</v>
      </c>
      <c r="F275" s="8">
        <v>100</v>
      </c>
      <c r="H275" s="8">
        <v>1</v>
      </c>
      <c r="I275" s="95">
        <v>1</v>
      </c>
      <c r="K275" s="94"/>
    </row>
    <row r="276" spans="1:11">
      <c r="A276" s="90">
        <v>3020</v>
      </c>
      <c r="B276" s="99" t="s">
        <v>403</v>
      </c>
      <c r="C276" s="21" t="s">
        <v>376</v>
      </c>
      <c r="D276" s="22">
        <v>804</v>
      </c>
      <c r="E276" s="92"/>
      <c r="F276" s="8">
        <v>100</v>
      </c>
      <c r="G276" s="21"/>
      <c r="H276" s="21">
        <v>1</v>
      </c>
      <c r="I276" s="96">
        <v>1</v>
      </c>
      <c r="K276" s="94"/>
    </row>
    <row r="277" spans="1:11">
      <c r="A277" s="16">
        <v>3101</v>
      </c>
      <c r="B277" s="100" t="s">
        <v>404</v>
      </c>
      <c r="C277" s="17" t="s">
        <v>376</v>
      </c>
      <c r="D277" s="100">
        <v>103</v>
      </c>
      <c r="E277" s="86"/>
      <c r="F277" s="17">
        <v>100</v>
      </c>
      <c r="G277" s="17"/>
      <c r="H277" s="17">
        <v>1</v>
      </c>
      <c r="I277" s="93">
        <v>1</v>
      </c>
      <c r="K277" s="94"/>
    </row>
    <row r="278" spans="1:11">
      <c r="A278" s="87">
        <v>3102</v>
      </c>
      <c r="B278" s="100" t="s">
        <v>405</v>
      </c>
      <c r="C278" s="8" t="s">
        <v>376</v>
      </c>
      <c r="D278" s="100">
        <v>104</v>
      </c>
      <c r="F278" s="8">
        <v>100</v>
      </c>
      <c r="H278" s="8">
        <v>1</v>
      </c>
      <c r="I278" s="95">
        <v>1</v>
      </c>
      <c r="K278" s="94"/>
    </row>
    <row r="279" spans="1:11">
      <c r="A279" s="87">
        <v>3103</v>
      </c>
      <c r="B279" s="100" t="s">
        <v>406</v>
      </c>
      <c r="C279" s="8" t="s">
        <v>376</v>
      </c>
      <c r="D279" s="100">
        <v>203</v>
      </c>
      <c r="F279" s="8">
        <v>100</v>
      </c>
      <c r="H279" s="8">
        <v>1</v>
      </c>
      <c r="I279" s="95">
        <v>1</v>
      </c>
      <c r="K279" s="94"/>
    </row>
    <row r="280" spans="1:11">
      <c r="A280" s="87">
        <v>3104</v>
      </c>
      <c r="B280" s="100" t="s">
        <v>407</v>
      </c>
      <c r="C280" s="8" t="s">
        <v>376</v>
      </c>
      <c r="D280" s="100">
        <v>303</v>
      </c>
      <c r="F280" s="8">
        <v>100</v>
      </c>
      <c r="H280" s="8">
        <v>1</v>
      </c>
      <c r="I280" s="95">
        <v>1</v>
      </c>
      <c r="K280" s="94"/>
    </row>
    <row r="281" spans="1:11">
      <c r="A281" s="87">
        <v>3105</v>
      </c>
      <c r="B281" s="100" t="s">
        <v>408</v>
      </c>
      <c r="C281" s="8" t="s">
        <v>376</v>
      </c>
      <c r="D281" s="100">
        <v>304</v>
      </c>
      <c r="F281" s="8">
        <v>100</v>
      </c>
      <c r="H281" s="8">
        <v>1</v>
      </c>
      <c r="I281" s="95">
        <v>1</v>
      </c>
      <c r="K281" s="94"/>
    </row>
    <row r="282" spans="1:11">
      <c r="A282" s="87">
        <v>3106</v>
      </c>
      <c r="B282" s="100" t="s">
        <v>409</v>
      </c>
      <c r="C282" s="8" t="s">
        <v>376</v>
      </c>
      <c r="D282" s="100">
        <v>604</v>
      </c>
      <c r="F282" s="8">
        <v>100</v>
      </c>
      <c r="H282" s="8">
        <v>1</v>
      </c>
      <c r="I282" s="95">
        <v>1</v>
      </c>
      <c r="K282" s="94"/>
    </row>
    <row r="283" spans="1:11">
      <c r="A283" s="87">
        <v>3107</v>
      </c>
      <c r="B283" s="100" t="s">
        <v>410</v>
      </c>
      <c r="C283" s="8" t="s">
        <v>376</v>
      </c>
      <c r="D283" s="100">
        <v>706</v>
      </c>
      <c r="F283" s="8">
        <v>100</v>
      </c>
      <c r="H283" s="8">
        <v>1</v>
      </c>
      <c r="I283" s="95">
        <v>1</v>
      </c>
      <c r="K283" s="94"/>
    </row>
    <row r="284" spans="1:11">
      <c r="A284" s="87">
        <v>3108</v>
      </c>
      <c r="B284" s="100" t="s">
        <v>411</v>
      </c>
      <c r="C284" s="8" t="s">
        <v>376</v>
      </c>
      <c r="D284" s="100">
        <v>707</v>
      </c>
      <c r="F284" s="8">
        <v>100</v>
      </c>
      <c r="H284" s="8">
        <v>1</v>
      </c>
      <c r="I284" s="95">
        <v>1</v>
      </c>
      <c r="K284" s="94"/>
    </row>
    <row r="285" spans="1:11">
      <c r="A285" s="87">
        <v>3109</v>
      </c>
      <c r="B285" s="100" t="s">
        <v>412</v>
      </c>
      <c r="C285" s="8" t="s">
        <v>376</v>
      </c>
      <c r="D285" s="100">
        <v>806</v>
      </c>
      <c r="F285" s="8">
        <v>100</v>
      </c>
      <c r="H285" s="8">
        <v>1</v>
      </c>
      <c r="I285" s="95">
        <v>1</v>
      </c>
      <c r="K285" s="94"/>
    </row>
    <row r="286" spans="1:11">
      <c r="A286" s="87">
        <v>3110</v>
      </c>
      <c r="B286" s="100" t="s">
        <v>413</v>
      </c>
      <c r="C286" s="8" t="s">
        <v>376</v>
      </c>
      <c r="D286" s="100">
        <v>807</v>
      </c>
      <c r="F286" s="8">
        <v>100</v>
      </c>
      <c r="H286" s="8">
        <v>1</v>
      </c>
      <c r="I286" s="95">
        <v>1</v>
      </c>
      <c r="K286" s="94"/>
    </row>
    <row r="287" spans="1:11">
      <c r="A287" s="87">
        <v>3111</v>
      </c>
      <c r="B287" s="101" t="s">
        <v>414</v>
      </c>
      <c r="C287" s="8" t="s">
        <v>376</v>
      </c>
      <c r="D287" s="6">
        <v>603</v>
      </c>
      <c r="F287" s="8">
        <v>100</v>
      </c>
      <c r="H287" s="8">
        <v>1</v>
      </c>
      <c r="I287" s="95">
        <v>1</v>
      </c>
      <c r="K287" s="94"/>
    </row>
    <row r="288" spans="1:11">
      <c r="A288" s="87">
        <v>3112</v>
      </c>
      <c r="B288" s="101" t="s">
        <v>415</v>
      </c>
      <c r="C288" s="8" t="s">
        <v>376</v>
      </c>
      <c r="D288" s="6">
        <v>604</v>
      </c>
      <c r="F288" s="8">
        <v>100</v>
      </c>
      <c r="H288" s="8">
        <v>1</v>
      </c>
      <c r="I288" s="95">
        <v>1</v>
      </c>
      <c r="K288" s="94"/>
    </row>
    <row r="289" spans="1:11">
      <c r="A289" s="87">
        <v>3113</v>
      </c>
      <c r="B289" s="101" t="s">
        <v>416</v>
      </c>
      <c r="C289" s="8" t="s">
        <v>376</v>
      </c>
      <c r="D289" s="6">
        <v>705</v>
      </c>
      <c r="F289" s="8">
        <v>100</v>
      </c>
      <c r="H289" s="8">
        <v>1</v>
      </c>
      <c r="I289" s="95">
        <v>1</v>
      </c>
      <c r="K289" s="94"/>
    </row>
    <row r="290" spans="1:11">
      <c r="A290" s="87">
        <v>3114</v>
      </c>
      <c r="B290" s="101" t="s">
        <v>417</v>
      </c>
      <c r="C290" s="8" t="s">
        <v>376</v>
      </c>
      <c r="D290" s="6">
        <v>706</v>
      </c>
      <c r="F290" s="8">
        <v>100</v>
      </c>
      <c r="H290" s="8">
        <v>1</v>
      </c>
      <c r="I290" s="95">
        <v>1</v>
      </c>
      <c r="K290" s="94"/>
    </row>
    <row r="291" spans="1:11">
      <c r="A291" s="87">
        <v>3115</v>
      </c>
      <c r="B291" s="101" t="s">
        <v>418</v>
      </c>
      <c r="C291" s="8" t="s">
        <v>376</v>
      </c>
      <c r="D291" s="6">
        <v>707</v>
      </c>
      <c r="F291" s="8">
        <v>100</v>
      </c>
      <c r="H291" s="8">
        <v>1</v>
      </c>
      <c r="I291" s="95">
        <v>1</v>
      </c>
      <c r="K291" s="94"/>
    </row>
    <row r="292" spans="1:11">
      <c r="A292" s="87">
        <v>3116</v>
      </c>
      <c r="B292" s="101" t="s">
        <v>419</v>
      </c>
      <c r="C292" s="8" t="s">
        <v>376</v>
      </c>
      <c r="D292" s="6">
        <v>708</v>
      </c>
      <c r="F292" s="8">
        <v>100</v>
      </c>
      <c r="H292" s="8">
        <v>1</v>
      </c>
      <c r="I292" s="95">
        <v>1</v>
      </c>
      <c r="K292" s="94"/>
    </row>
    <row r="293" spans="1:11">
      <c r="A293" s="87">
        <v>3117</v>
      </c>
      <c r="B293" s="101" t="s">
        <v>420</v>
      </c>
      <c r="C293" s="8" t="s">
        <v>376</v>
      </c>
      <c r="D293" s="6">
        <v>805</v>
      </c>
      <c r="F293" s="8">
        <v>100</v>
      </c>
      <c r="H293" s="8">
        <v>1</v>
      </c>
      <c r="I293" s="95">
        <v>1</v>
      </c>
      <c r="K293" s="94"/>
    </row>
    <row r="294" spans="1:11">
      <c r="A294" s="87">
        <v>3118</v>
      </c>
      <c r="B294" s="101" t="s">
        <v>421</v>
      </c>
      <c r="C294" s="8" t="s">
        <v>376</v>
      </c>
      <c r="D294" s="6">
        <v>806</v>
      </c>
      <c r="F294" s="8">
        <v>100</v>
      </c>
      <c r="H294" s="8">
        <v>1</v>
      </c>
      <c r="I294" s="95">
        <v>1</v>
      </c>
      <c r="K294" s="94"/>
    </row>
    <row r="295" spans="1:11">
      <c r="A295" s="87">
        <v>3119</v>
      </c>
      <c r="B295" s="101" t="s">
        <v>422</v>
      </c>
      <c r="C295" s="8" t="s">
        <v>376</v>
      </c>
      <c r="D295" s="6">
        <v>807</v>
      </c>
      <c r="F295" s="8">
        <v>100</v>
      </c>
      <c r="H295" s="8">
        <v>1</v>
      </c>
      <c r="I295" s="95">
        <v>1</v>
      </c>
      <c r="K295" s="94"/>
    </row>
    <row r="296" spans="1:11">
      <c r="A296" s="90">
        <v>3120</v>
      </c>
      <c r="B296" s="102" t="s">
        <v>423</v>
      </c>
      <c r="C296" s="21" t="s">
        <v>376</v>
      </c>
      <c r="D296" s="22">
        <v>808</v>
      </c>
      <c r="E296" s="92"/>
      <c r="F296" s="8">
        <v>100</v>
      </c>
      <c r="G296" s="21"/>
      <c r="H296" s="21">
        <v>1</v>
      </c>
      <c r="I296" s="96">
        <v>1</v>
      </c>
      <c r="K296" s="94"/>
    </row>
    <row r="297" spans="1:11">
      <c r="A297" s="16">
        <v>3201</v>
      </c>
      <c r="B297" s="88" t="s">
        <v>381</v>
      </c>
      <c r="C297" s="17" t="s">
        <v>376</v>
      </c>
      <c r="D297" s="6">
        <v>105</v>
      </c>
      <c r="E297" s="86"/>
      <c r="F297" s="17">
        <v>100</v>
      </c>
      <c r="G297" s="17"/>
      <c r="H297" s="17">
        <v>1</v>
      </c>
      <c r="I297" s="93">
        <v>1</v>
      </c>
      <c r="K297" s="94"/>
    </row>
    <row r="298" spans="1:11">
      <c r="A298" s="87">
        <v>3202</v>
      </c>
      <c r="B298" s="88" t="s">
        <v>424</v>
      </c>
      <c r="C298" s="8" t="s">
        <v>376</v>
      </c>
      <c r="D298" s="6">
        <v>205</v>
      </c>
      <c r="F298" s="8">
        <v>100</v>
      </c>
      <c r="H298" s="8">
        <v>1</v>
      </c>
      <c r="I298" s="95">
        <v>1</v>
      </c>
      <c r="K298" s="94"/>
    </row>
    <row r="299" spans="1:11">
      <c r="A299" s="87">
        <v>3203</v>
      </c>
      <c r="B299" s="88" t="s">
        <v>425</v>
      </c>
      <c r="C299" s="8" t="s">
        <v>376</v>
      </c>
      <c r="D299" s="6">
        <v>305</v>
      </c>
      <c r="F299" s="8">
        <v>100</v>
      </c>
      <c r="H299" s="8">
        <v>1</v>
      </c>
      <c r="I299" s="95">
        <v>1</v>
      </c>
      <c r="K299" s="94"/>
    </row>
    <row r="300" spans="1:11">
      <c r="A300" s="87">
        <v>3204</v>
      </c>
      <c r="B300" s="88" t="s">
        <v>426</v>
      </c>
      <c r="C300" s="8" t="s">
        <v>376</v>
      </c>
      <c r="D300" s="6">
        <v>405</v>
      </c>
      <c r="F300" s="8">
        <v>100</v>
      </c>
      <c r="H300" s="8">
        <v>1</v>
      </c>
      <c r="I300" s="95">
        <v>1</v>
      </c>
      <c r="K300" s="94"/>
    </row>
    <row r="301" spans="1:11">
      <c r="A301" s="87">
        <v>3205</v>
      </c>
      <c r="B301" s="88" t="s">
        <v>380</v>
      </c>
      <c r="C301" s="8" t="s">
        <v>376</v>
      </c>
      <c r="D301" s="6">
        <v>505</v>
      </c>
      <c r="F301" s="8">
        <v>100</v>
      </c>
      <c r="H301" s="8">
        <v>1</v>
      </c>
      <c r="I301" s="95">
        <v>1</v>
      </c>
      <c r="K301" s="94"/>
    </row>
    <row r="302" spans="1:11">
      <c r="A302" s="87">
        <v>3206</v>
      </c>
      <c r="B302" s="88" t="s">
        <v>427</v>
      </c>
      <c r="C302" s="8" t="s">
        <v>376</v>
      </c>
      <c r="D302" s="6">
        <v>605</v>
      </c>
      <c r="F302" s="8">
        <v>100</v>
      </c>
      <c r="H302" s="8">
        <v>1</v>
      </c>
      <c r="I302" s="95">
        <v>1</v>
      </c>
      <c r="K302" s="94"/>
    </row>
    <row r="303" spans="1:11">
      <c r="A303" s="87">
        <v>3207</v>
      </c>
      <c r="B303" s="88" t="s">
        <v>428</v>
      </c>
      <c r="C303" s="8" t="s">
        <v>376</v>
      </c>
      <c r="D303" s="6">
        <v>709</v>
      </c>
      <c r="F303" s="8">
        <v>100</v>
      </c>
      <c r="H303" s="8">
        <v>1</v>
      </c>
      <c r="I303" s="95">
        <v>1</v>
      </c>
      <c r="K303" s="94"/>
    </row>
    <row r="304" spans="1:11">
      <c r="A304" s="87">
        <v>3208</v>
      </c>
      <c r="B304" s="88" t="s">
        <v>429</v>
      </c>
      <c r="C304" s="8" t="s">
        <v>376</v>
      </c>
      <c r="D304" s="6">
        <v>710</v>
      </c>
      <c r="F304" s="8">
        <v>100</v>
      </c>
      <c r="H304" s="8">
        <v>1</v>
      </c>
      <c r="I304" s="95">
        <v>1</v>
      </c>
      <c r="K304" s="94"/>
    </row>
    <row r="305" spans="1:11">
      <c r="A305" s="87">
        <v>3209</v>
      </c>
      <c r="B305" s="88" t="s">
        <v>430</v>
      </c>
      <c r="C305" s="8" t="s">
        <v>376</v>
      </c>
      <c r="D305" s="6">
        <v>809</v>
      </c>
      <c r="F305" s="8">
        <v>100</v>
      </c>
      <c r="H305" s="8">
        <v>1</v>
      </c>
      <c r="I305" s="95">
        <v>1</v>
      </c>
      <c r="K305" s="94"/>
    </row>
    <row r="306" spans="1:11">
      <c r="A306" s="87">
        <v>3210</v>
      </c>
      <c r="B306" s="88" t="s">
        <v>431</v>
      </c>
      <c r="C306" s="24" t="s">
        <v>376</v>
      </c>
      <c r="D306" s="6">
        <v>810</v>
      </c>
      <c r="E306" s="52"/>
      <c r="F306" s="8">
        <v>100</v>
      </c>
      <c r="G306" s="24"/>
      <c r="H306" s="24">
        <v>1</v>
      </c>
      <c r="I306" s="95">
        <v>1</v>
      </c>
      <c r="K306" s="94"/>
    </row>
    <row r="307" spans="1:11">
      <c r="A307" s="16">
        <v>3301</v>
      </c>
      <c r="B307" s="103" t="s">
        <v>383</v>
      </c>
      <c r="C307" s="17" t="s">
        <v>376</v>
      </c>
      <c r="D307" s="18">
        <v>106</v>
      </c>
      <c r="E307" s="86"/>
      <c r="F307" s="17">
        <v>100</v>
      </c>
      <c r="G307" s="17"/>
      <c r="H307" s="17">
        <v>1</v>
      </c>
      <c r="I307" s="93">
        <v>1</v>
      </c>
      <c r="K307" s="94"/>
    </row>
    <row r="308" spans="1:11">
      <c r="A308" s="87">
        <v>3302</v>
      </c>
      <c r="B308" s="104" t="s">
        <v>432</v>
      </c>
      <c r="C308" s="24" t="s">
        <v>376</v>
      </c>
      <c r="D308" s="6">
        <v>206</v>
      </c>
      <c r="E308" s="52"/>
      <c r="F308" s="24">
        <v>100</v>
      </c>
      <c r="G308" s="24"/>
      <c r="H308" s="24">
        <v>1</v>
      </c>
      <c r="I308" s="95">
        <v>1</v>
      </c>
      <c r="K308" s="94"/>
    </row>
    <row r="309" spans="1:11">
      <c r="A309" s="87">
        <v>3303</v>
      </c>
      <c r="B309" s="104" t="s">
        <v>433</v>
      </c>
      <c r="C309" s="24" t="s">
        <v>376</v>
      </c>
      <c r="D309" s="6">
        <v>306</v>
      </c>
      <c r="E309" s="52"/>
      <c r="F309" s="24">
        <v>100</v>
      </c>
      <c r="G309" s="24"/>
      <c r="H309" s="24">
        <v>1</v>
      </c>
      <c r="I309" s="95">
        <v>1</v>
      </c>
      <c r="K309" s="94"/>
    </row>
    <row r="310" spans="1:11">
      <c r="A310" s="87">
        <v>3304</v>
      </c>
      <c r="B310" s="104" t="s">
        <v>434</v>
      </c>
      <c r="C310" s="24" t="s">
        <v>376</v>
      </c>
      <c r="D310" s="6">
        <v>406</v>
      </c>
      <c r="E310" s="52"/>
      <c r="F310" s="24">
        <v>100</v>
      </c>
      <c r="G310" s="24"/>
      <c r="H310" s="24">
        <v>1</v>
      </c>
      <c r="I310" s="95">
        <v>1</v>
      </c>
      <c r="K310" s="94"/>
    </row>
    <row r="311" spans="1:11">
      <c r="A311" s="87">
        <v>3305</v>
      </c>
      <c r="B311" s="104" t="s">
        <v>434</v>
      </c>
      <c r="C311" s="24" t="s">
        <v>376</v>
      </c>
      <c r="D311" s="6">
        <v>407</v>
      </c>
      <c r="E311" s="52"/>
      <c r="F311" s="24">
        <v>100</v>
      </c>
      <c r="G311" s="24"/>
      <c r="H311" s="24">
        <v>1</v>
      </c>
      <c r="I311" s="95">
        <v>1</v>
      </c>
      <c r="K311" s="94"/>
    </row>
    <row r="312" spans="1:11">
      <c r="A312" s="87">
        <v>3306</v>
      </c>
      <c r="B312" s="104" t="s">
        <v>382</v>
      </c>
      <c r="C312" s="24" t="s">
        <v>376</v>
      </c>
      <c r="D312" s="6">
        <v>506</v>
      </c>
      <c r="E312" s="52"/>
      <c r="F312" s="24">
        <v>100</v>
      </c>
      <c r="G312" s="24"/>
      <c r="H312" s="24">
        <v>1</v>
      </c>
      <c r="I312" s="95">
        <v>1</v>
      </c>
      <c r="K312" s="94"/>
    </row>
    <row r="313" spans="1:11">
      <c r="A313" s="87">
        <v>3307</v>
      </c>
      <c r="B313" s="104" t="s">
        <v>382</v>
      </c>
      <c r="C313" s="24" t="s">
        <v>376</v>
      </c>
      <c r="D313" s="6">
        <v>507</v>
      </c>
      <c r="E313" s="52"/>
      <c r="F313" s="24">
        <v>100</v>
      </c>
      <c r="G313" s="24"/>
      <c r="H313" s="24">
        <v>1</v>
      </c>
      <c r="I313" s="95">
        <v>1</v>
      </c>
      <c r="K313" s="94"/>
    </row>
    <row r="314" spans="1:11">
      <c r="A314" s="87">
        <v>3308</v>
      </c>
      <c r="B314" s="104" t="s">
        <v>435</v>
      </c>
      <c r="C314" s="24" t="s">
        <v>376</v>
      </c>
      <c r="D314" s="6">
        <v>606</v>
      </c>
      <c r="E314" s="52"/>
      <c r="F314" s="24">
        <v>100</v>
      </c>
      <c r="G314" s="24"/>
      <c r="H314" s="24">
        <v>1</v>
      </c>
      <c r="I314" s="95">
        <v>1</v>
      </c>
      <c r="K314" s="94"/>
    </row>
    <row r="315" spans="1:11">
      <c r="A315" s="87">
        <v>3309</v>
      </c>
      <c r="B315" s="104" t="s">
        <v>435</v>
      </c>
      <c r="C315" s="24" t="s">
        <v>376</v>
      </c>
      <c r="D315" s="6">
        <v>607</v>
      </c>
      <c r="E315" s="52"/>
      <c r="F315" s="24">
        <v>100</v>
      </c>
      <c r="G315" s="24"/>
      <c r="H315" s="24">
        <v>1</v>
      </c>
      <c r="I315" s="95">
        <v>1</v>
      </c>
      <c r="K315" s="94"/>
    </row>
    <row r="316" spans="1:11">
      <c r="A316" s="87">
        <v>3310</v>
      </c>
      <c r="B316" s="104" t="s">
        <v>436</v>
      </c>
      <c r="C316" s="24" t="s">
        <v>376</v>
      </c>
      <c r="D316" s="6">
        <v>711</v>
      </c>
      <c r="E316" s="52"/>
      <c r="F316" s="24">
        <v>100</v>
      </c>
      <c r="G316" s="24"/>
      <c r="H316" s="24">
        <v>1</v>
      </c>
      <c r="I316" s="95">
        <v>1</v>
      </c>
      <c r="K316" s="94"/>
    </row>
    <row r="317" spans="1:11">
      <c r="A317" s="87">
        <v>3311</v>
      </c>
      <c r="B317" s="104" t="s">
        <v>437</v>
      </c>
      <c r="C317" s="24" t="s">
        <v>376</v>
      </c>
      <c r="D317" s="6">
        <v>712</v>
      </c>
      <c r="E317" s="52"/>
      <c r="F317" s="24">
        <v>100</v>
      </c>
      <c r="G317" s="24"/>
      <c r="H317" s="24">
        <v>1</v>
      </c>
      <c r="I317" s="95">
        <v>1</v>
      </c>
      <c r="K317" s="94"/>
    </row>
    <row r="318" spans="1:11">
      <c r="A318" s="87">
        <v>3312</v>
      </c>
      <c r="B318" s="104" t="s">
        <v>438</v>
      </c>
      <c r="C318" s="24" t="s">
        <v>376</v>
      </c>
      <c r="D318" s="6">
        <v>713</v>
      </c>
      <c r="E318" s="52"/>
      <c r="F318" s="24">
        <v>100</v>
      </c>
      <c r="G318" s="24"/>
      <c r="H318" s="24">
        <v>1</v>
      </c>
      <c r="I318" s="95">
        <v>1</v>
      </c>
      <c r="K318" s="94"/>
    </row>
    <row r="319" spans="1:11">
      <c r="A319" s="87">
        <v>3313</v>
      </c>
      <c r="B319" s="104" t="s">
        <v>439</v>
      </c>
      <c r="C319" s="24" t="s">
        <v>376</v>
      </c>
      <c r="D319" s="6">
        <v>811</v>
      </c>
      <c r="E319" s="52"/>
      <c r="F319" s="24">
        <v>100</v>
      </c>
      <c r="G319" s="24"/>
      <c r="H319" s="24">
        <v>1</v>
      </c>
      <c r="I319" s="95">
        <v>1</v>
      </c>
      <c r="K319" s="94"/>
    </row>
    <row r="320" spans="1:11">
      <c r="A320" s="87">
        <v>3314</v>
      </c>
      <c r="B320" s="104" t="s">
        <v>440</v>
      </c>
      <c r="C320" s="24" t="s">
        <v>376</v>
      </c>
      <c r="D320" s="6">
        <v>812</v>
      </c>
      <c r="E320" s="52"/>
      <c r="F320" s="24">
        <v>100</v>
      </c>
      <c r="G320" s="24"/>
      <c r="H320" s="24">
        <v>1</v>
      </c>
      <c r="I320" s="95">
        <v>1</v>
      </c>
      <c r="K320" s="94"/>
    </row>
    <row r="321" spans="1:11">
      <c r="A321" s="90">
        <v>3315</v>
      </c>
      <c r="B321" s="105" t="s">
        <v>441</v>
      </c>
      <c r="C321" s="21" t="s">
        <v>376</v>
      </c>
      <c r="D321" s="22">
        <v>813</v>
      </c>
      <c r="E321" s="92"/>
      <c r="F321" s="21">
        <v>100</v>
      </c>
      <c r="G321" s="21"/>
      <c r="H321" s="21">
        <v>1</v>
      </c>
      <c r="I321" s="96">
        <v>1</v>
      </c>
      <c r="K321" s="94"/>
    </row>
    <row r="322" spans="1:11">
      <c r="A322" s="87">
        <v>4001</v>
      </c>
      <c r="B322" s="6" t="s">
        <v>442</v>
      </c>
      <c r="C322" s="8" t="s">
        <v>443</v>
      </c>
      <c r="D322" s="6">
        <v>1</v>
      </c>
      <c r="F322" s="8" cm="1">
        <f t="array" ref="F322">INDEX([3]抽奖数值!$G:$G,MATCH(B322,[3]抽奖数值!$E:$E,0))</f>
        <v>1835</v>
      </c>
      <c r="H322" s="8" cm="1">
        <f t="array" ref="H322">INDEX([3]抽奖数值!$F:$F,MATCH(B322,[3]抽奖数值!$E:$E,0))</f>
        <v>1</v>
      </c>
      <c r="I322" s="95">
        <f t="shared" ref="I322:I339" si="0">H322</f>
        <v>1</v>
      </c>
      <c r="K322" s="94"/>
    </row>
    <row r="323" spans="1:11">
      <c r="A323" s="87">
        <v>4002</v>
      </c>
      <c r="B323" s="6" t="s">
        <v>444</v>
      </c>
      <c r="C323" s="8" t="s">
        <v>443</v>
      </c>
      <c r="D323" s="6">
        <v>2</v>
      </c>
      <c r="F323" s="8" cm="1">
        <f t="array" ref="F323">INDEX([3]抽奖数值!$G:$G,MATCH(B323,[3]抽奖数值!$E:$E,0))</f>
        <v>1835</v>
      </c>
      <c r="H323" s="8" cm="1">
        <f t="array" ref="H323">INDEX([3]抽奖数值!$F:$F,MATCH(B323,[3]抽奖数值!$E:$E,0))</f>
        <v>1</v>
      </c>
      <c r="I323" s="95">
        <f t="shared" si="0"/>
        <v>1</v>
      </c>
      <c r="K323" s="94"/>
    </row>
    <row r="324" spans="1:11">
      <c r="A324" s="87">
        <v>4003</v>
      </c>
      <c r="B324" s="6" t="s">
        <v>445</v>
      </c>
      <c r="C324" s="8" t="s">
        <v>443</v>
      </c>
      <c r="D324" s="6">
        <v>3</v>
      </c>
      <c r="F324" s="8" cm="1">
        <f t="array" ref="F324">INDEX([3]抽奖数值!$G:$G,MATCH(B324,[3]抽奖数值!$E:$E,0))</f>
        <v>1835</v>
      </c>
      <c r="H324" s="8" cm="1">
        <f t="array" ref="H324">INDEX([3]抽奖数值!$F:$F,MATCH(B324,[3]抽奖数值!$E:$E,0))</f>
        <v>1</v>
      </c>
      <c r="I324" s="95">
        <f t="shared" si="0"/>
        <v>1</v>
      </c>
      <c r="K324" s="94"/>
    </row>
    <row r="325" spans="1:11">
      <c r="A325" s="87">
        <v>4004</v>
      </c>
      <c r="B325" s="6" t="s">
        <v>446</v>
      </c>
      <c r="C325" s="8" t="s">
        <v>443</v>
      </c>
      <c r="D325" s="6">
        <v>4</v>
      </c>
      <c r="F325" s="8" cm="1">
        <f t="array" ref="F325">INDEX([3]抽奖数值!$G:$G,MATCH(B325,[3]抽奖数值!$E:$E,0))</f>
        <v>1835</v>
      </c>
      <c r="H325" s="8" cm="1">
        <f t="array" ref="H325">INDEX([3]抽奖数值!$F:$F,MATCH(B325,[3]抽奖数值!$E:$E,0))</f>
        <v>1</v>
      </c>
      <c r="I325" s="95">
        <f t="shared" si="0"/>
        <v>1</v>
      </c>
      <c r="K325" s="94"/>
    </row>
    <row r="326" spans="1:11">
      <c r="A326" s="87">
        <v>4005</v>
      </c>
      <c r="B326" s="6" t="s">
        <v>447</v>
      </c>
      <c r="C326" s="8" t="s">
        <v>443</v>
      </c>
      <c r="D326" s="6">
        <v>5</v>
      </c>
      <c r="F326" s="8" cm="1">
        <f t="array" ref="F326">INDEX([3]抽奖数值!$G:$G,MATCH(B326,[3]抽奖数值!$E:$E,0))</f>
        <v>1835</v>
      </c>
      <c r="H326" s="8" cm="1">
        <f t="array" ref="H326">INDEX([3]抽奖数值!$F:$F,MATCH(B326,[3]抽奖数值!$E:$E,0))</f>
        <v>1</v>
      </c>
      <c r="I326" s="95">
        <f t="shared" si="0"/>
        <v>1</v>
      </c>
      <c r="K326" s="94"/>
    </row>
    <row r="327" spans="1:11">
      <c r="A327" s="87">
        <v>4006</v>
      </c>
      <c r="B327" s="6" t="s">
        <v>448</v>
      </c>
      <c r="C327" s="8" t="s">
        <v>443</v>
      </c>
      <c r="D327" s="6">
        <v>6</v>
      </c>
      <c r="F327" s="8" cm="1">
        <f t="array" ref="F327">INDEX([3]抽奖数值!$G:$G,MATCH(B327,[3]抽奖数值!$E:$E,0))</f>
        <v>1835</v>
      </c>
      <c r="H327" s="8" cm="1">
        <f t="array" ref="H327">INDEX([3]抽奖数值!$F:$F,MATCH(B327,[3]抽奖数值!$E:$E,0))</f>
        <v>1</v>
      </c>
      <c r="I327" s="95">
        <f t="shared" si="0"/>
        <v>1</v>
      </c>
      <c r="K327" s="94"/>
    </row>
    <row r="328" spans="1:11">
      <c r="A328" s="87">
        <v>4007</v>
      </c>
      <c r="B328" s="6" t="s">
        <v>449</v>
      </c>
      <c r="C328" s="24" t="s">
        <v>226</v>
      </c>
      <c r="D328" s="6">
        <v>50001</v>
      </c>
      <c r="F328" s="8" cm="1">
        <f t="array" ref="F328">INDEX([3]抽奖数值!$G:$G,MATCH(B328,[3]抽奖数值!$E:$E,0))</f>
        <v>63822</v>
      </c>
      <c r="H328" s="8" cm="1">
        <f t="array" ref="H328">INDEX([3]抽奖数值!$F:$F,MATCH(B328,[3]抽奖数值!$E:$E,0))</f>
        <v>8</v>
      </c>
      <c r="I328" s="95">
        <f t="shared" si="0"/>
        <v>8</v>
      </c>
      <c r="K328" s="94"/>
    </row>
    <row r="329" spans="1:11">
      <c r="A329" s="87">
        <v>4008</v>
      </c>
      <c r="B329" s="6" t="s">
        <v>450</v>
      </c>
      <c r="C329" s="24" t="s">
        <v>226</v>
      </c>
      <c r="D329" s="6">
        <v>50002</v>
      </c>
      <c r="F329" s="8" cm="1">
        <f t="array" ref="F329">INDEX([3]抽奖数值!$G:$G,MATCH(B329,[3]抽奖数值!$E:$E,0))</f>
        <v>63822</v>
      </c>
      <c r="H329" s="8" cm="1">
        <f t="array" ref="H329">INDEX([3]抽奖数值!$F:$F,MATCH(B329,[3]抽奖数值!$E:$E,0))</f>
        <v>8</v>
      </c>
      <c r="I329" s="95">
        <f t="shared" si="0"/>
        <v>8</v>
      </c>
      <c r="K329" s="94"/>
    </row>
    <row r="330" spans="1:11">
      <c r="A330" s="87">
        <v>4009</v>
      </c>
      <c r="B330" s="6" t="s">
        <v>451</v>
      </c>
      <c r="C330" s="24" t="s">
        <v>226</v>
      </c>
      <c r="D330" s="6">
        <v>50003</v>
      </c>
      <c r="F330" s="8" cm="1">
        <f t="array" ref="F330">INDEX([3]抽奖数值!$G:$G,MATCH(B330,[3]抽奖数值!$E:$E,0))</f>
        <v>63822</v>
      </c>
      <c r="H330" s="8" cm="1">
        <f t="array" ref="H330">INDEX([3]抽奖数值!$F:$F,MATCH(B330,[3]抽奖数值!$E:$E,0))</f>
        <v>8</v>
      </c>
      <c r="I330" s="95">
        <f t="shared" si="0"/>
        <v>8</v>
      </c>
      <c r="K330" s="94"/>
    </row>
    <row r="331" spans="1:11">
      <c r="A331" s="87">
        <v>4010</v>
      </c>
      <c r="B331" s="6" t="s">
        <v>452</v>
      </c>
      <c r="C331" s="24" t="s">
        <v>226</v>
      </c>
      <c r="D331" s="6">
        <v>50004</v>
      </c>
      <c r="F331" s="8" cm="1">
        <f t="array" ref="F331">INDEX([3]抽奖数值!$G:$G,MATCH(B331,[3]抽奖数值!$E:$E,0))</f>
        <v>63822</v>
      </c>
      <c r="H331" s="8" cm="1">
        <f t="array" ref="H331">INDEX([3]抽奖数值!$F:$F,MATCH(B331,[3]抽奖数值!$E:$E,0))</f>
        <v>8</v>
      </c>
      <c r="I331" s="95">
        <f t="shared" si="0"/>
        <v>8</v>
      </c>
      <c r="K331" s="94"/>
    </row>
    <row r="332" spans="1:11">
      <c r="A332" s="87">
        <v>4011</v>
      </c>
      <c r="B332" s="6" t="s">
        <v>453</v>
      </c>
      <c r="C332" s="24" t="s">
        <v>226</v>
      </c>
      <c r="D332" s="6">
        <v>50005</v>
      </c>
      <c r="F332" s="8" cm="1">
        <f t="array" ref="F332">INDEX([3]抽奖数值!$G:$G,MATCH(B332,[3]抽奖数值!$E:$E,0))</f>
        <v>63822</v>
      </c>
      <c r="H332" s="8" cm="1">
        <f t="array" ref="H332">INDEX([3]抽奖数值!$F:$F,MATCH(B332,[3]抽奖数值!$E:$E,0))</f>
        <v>8</v>
      </c>
      <c r="I332" s="95">
        <f t="shared" si="0"/>
        <v>8</v>
      </c>
      <c r="K332" s="94"/>
    </row>
    <row r="333" spans="1:11">
      <c r="A333" s="87">
        <v>4012</v>
      </c>
      <c r="B333" s="6" t="s">
        <v>454</v>
      </c>
      <c r="C333" s="24" t="s">
        <v>226</v>
      </c>
      <c r="D333" s="6">
        <v>50006</v>
      </c>
      <c r="F333" s="8" cm="1">
        <f t="array" ref="F333">INDEX([3]抽奖数值!$G:$G,MATCH(B333,[3]抽奖数值!$E:$E,0))</f>
        <v>63822</v>
      </c>
      <c r="H333" s="8" cm="1">
        <f t="array" ref="H333">INDEX([3]抽奖数值!$F:$F,MATCH(B333,[3]抽奖数值!$E:$E,0))</f>
        <v>8</v>
      </c>
      <c r="I333" s="95">
        <f t="shared" si="0"/>
        <v>8</v>
      </c>
      <c r="K333" s="94"/>
    </row>
    <row r="334" spans="1:11">
      <c r="A334" s="87">
        <v>4013</v>
      </c>
      <c r="B334" s="6" t="s">
        <v>455</v>
      </c>
      <c r="C334" s="24" t="s">
        <v>226</v>
      </c>
      <c r="D334" s="6">
        <v>22</v>
      </c>
      <c r="F334" s="8" cm="1">
        <f t="array" ref="F334">INDEX([3]抽奖数值!$G:$G,MATCH(B334,[3]抽奖数值!$E:$E,0))</f>
        <v>200000</v>
      </c>
      <c r="H334" s="8" cm="1">
        <f t="array" ref="H334">INDEX([3]抽奖数值!$F:$F,MATCH(B334,[3]抽奖数值!$E:$E,0))</f>
        <v>25</v>
      </c>
      <c r="I334" s="95">
        <f t="shared" si="0"/>
        <v>25</v>
      </c>
      <c r="K334" s="94"/>
    </row>
    <row r="335" spans="1:11">
      <c r="A335" s="87">
        <v>4014</v>
      </c>
      <c r="B335" s="6" t="s">
        <v>456</v>
      </c>
      <c r="C335" s="24" t="s">
        <v>226</v>
      </c>
      <c r="D335" s="6">
        <v>22</v>
      </c>
      <c r="F335" s="8" cm="1">
        <f t="array" ref="F335">INDEX([3]抽奖数值!$G:$G,MATCH(B335,[3]抽奖数值!$E:$E,0))</f>
        <v>300000</v>
      </c>
      <c r="H335" s="8" cm="1">
        <f t="array" ref="H335">INDEX([3]抽奖数值!$F:$F,MATCH(B335,[3]抽奖数值!$E:$E,0))</f>
        <v>50</v>
      </c>
      <c r="I335" s="95">
        <f t="shared" si="0"/>
        <v>50</v>
      </c>
      <c r="K335" s="94"/>
    </row>
    <row r="336" spans="1:11">
      <c r="A336" s="87">
        <v>4015</v>
      </c>
      <c r="B336" s="6" t="s">
        <v>457</v>
      </c>
      <c r="C336" s="24" t="s">
        <v>226</v>
      </c>
      <c r="D336" s="6">
        <v>22</v>
      </c>
      <c r="F336" s="8" cm="1">
        <f t="array" ref="F336">INDEX([3]抽奖数值!$G:$G,MATCH(B336,[3]抽奖数值!$E:$E,0))</f>
        <v>90000</v>
      </c>
      <c r="H336" s="8" cm="1">
        <f t="array" ref="H336">INDEX([3]抽奖数值!$F:$F,MATCH(B336,[3]抽奖数值!$E:$E,0))</f>
        <v>100</v>
      </c>
      <c r="I336" s="95">
        <f t="shared" si="0"/>
        <v>100</v>
      </c>
      <c r="K336" s="94"/>
    </row>
    <row r="337" spans="1:11">
      <c r="A337" s="87">
        <v>4016</v>
      </c>
      <c r="B337" s="6" t="s">
        <v>458</v>
      </c>
      <c r="C337" s="24" t="s">
        <v>226</v>
      </c>
      <c r="D337" s="6">
        <v>22</v>
      </c>
      <c r="F337" s="8" cm="1">
        <f t="array" ref="F337">INDEX([3]抽奖数值!$G:$G,MATCH(B337,[3]抽奖数值!$E:$E,0))</f>
        <v>1305</v>
      </c>
      <c r="H337" s="8" cm="1">
        <f t="array" ref="H337">INDEX([3]抽奖数值!$F:$F,MATCH(B337,[3]抽奖数值!$E:$E,0))</f>
        <v>999</v>
      </c>
      <c r="I337" s="95">
        <f t="shared" si="0"/>
        <v>999</v>
      </c>
      <c r="K337" s="94"/>
    </row>
    <row r="338" spans="1:11">
      <c r="A338" s="87">
        <v>4101</v>
      </c>
      <c r="B338" s="6" t="s">
        <v>450</v>
      </c>
      <c r="C338" s="24" t="s">
        <v>226</v>
      </c>
      <c r="D338" s="6">
        <v>50002</v>
      </c>
      <c r="F338" s="8">
        <v>10000</v>
      </c>
      <c r="H338" s="8" cm="1">
        <f t="array" ref="H338">INDEX([3]抽奖数值!$F:$F,MATCH(B338,[3]抽奖数值!$E:$E,0))</f>
        <v>8</v>
      </c>
      <c r="I338" s="95">
        <f t="shared" si="0"/>
        <v>8</v>
      </c>
      <c r="K338" s="94"/>
    </row>
    <row r="339" spans="1:11">
      <c r="A339" s="87">
        <v>4201</v>
      </c>
      <c r="B339" s="6" t="s">
        <v>457</v>
      </c>
      <c r="C339" s="24" t="s">
        <v>226</v>
      </c>
      <c r="D339" s="6">
        <v>22</v>
      </c>
      <c r="F339" s="8">
        <v>10000</v>
      </c>
      <c r="H339" s="8" cm="1">
        <f t="array" ref="H339">INDEX([3]抽奖数值!$F:$F,MATCH(B339,[3]抽奖数值!$E:$E,0))</f>
        <v>100</v>
      </c>
      <c r="I339" s="95">
        <f t="shared" si="0"/>
        <v>100</v>
      </c>
      <c r="K339" s="94"/>
    </row>
    <row r="340" spans="1:9">
      <c r="A340" s="87">
        <v>10501</v>
      </c>
      <c r="B340" s="8" t="s">
        <v>459</v>
      </c>
      <c r="C340" s="8" t="s">
        <v>233</v>
      </c>
      <c r="D340" s="8">
        <v>501</v>
      </c>
      <c r="F340" s="8">
        <v>10</v>
      </c>
      <c r="H340" s="8">
        <v>1</v>
      </c>
      <c r="I340" s="95">
        <v>1</v>
      </c>
    </row>
    <row r="341" spans="1:9">
      <c r="A341" s="87">
        <v>10502</v>
      </c>
      <c r="B341" s="8" t="s">
        <v>460</v>
      </c>
      <c r="C341" s="8" t="s">
        <v>233</v>
      </c>
      <c r="D341" s="8">
        <v>502</v>
      </c>
      <c r="F341" s="8">
        <v>10</v>
      </c>
      <c r="H341" s="8">
        <v>1</v>
      </c>
      <c r="I341" s="95">
        <v>1</v>
      </c>
    </row>
    <row r="342" spans="1:9">
      <c r="A342" s="87">
        <v>10503</v>
      </c>
      <c r="B342" s="8" t="s">
        <v>461</v>
      </c>
      <c r="C342" s="8" t="s">
        <v>233</v>
      </c>
      <c r="D342" s="8">
        <v>503</v>
      </c>
      <c r="F342" s="8">
        <v>10</v>
      </c>
      <c r="H342" s="8">
        <v>1</v>
      </c>
      <c r="I342" s="95">
        <v>1</v>
      </c>
    </row>
    <row r="343" spans="1:9">
      <c r="A343" s="87">
        <v>10601</v>
      </c>
      <c r="B343" s="8" t="s">
        <v>462</v>
      </c>
      <c r="C343" s="8" t="s">
        <v>233</v>
      </c>
      <c r="D343" s="8">
        <v>601</v>
      </c>
      <c r="F343" s="8">
        <v>10</v>
      </c>
      <c r="H343" s="8">
        <v>1</v>
      </c>
      <c r="I343" s="95">
        <v>1</v>
      </c>
    </row>
    <row r="344" spans="1:9">
      <c r="A344" s="87">
        <v>10602</v>
      </c>
      <c r="B344" s="8" t="s">
        <v>463</v>
      </c>
      <c r="C344" s="8" t="s">
        <v>233</v>
      </c>
      <c r="D344" s="8">
        <v>602</v>
      </c>
      <c r="F344" s="8">
        <v>10</v>
      </c>
      <c r="H344" s="8">
        <v>1</v>
      </c>
      <c r="I344" s="95">
        <v>1</v>
      </c>
    </row>
    <row r="345" spans="1:9">
      <c r="A345" s="87">
        <v>10603</v>
      </c>
      <c r="B345" s="8" t="s">
        <v>464</v>
      </c>
      <c r="C345" s="8" t="s">
        <v>233</v>
      </c>
      <c r="D345" s="8">
        <v>603</v>
      </c>
      <c r="F345" s="8">
        <v>10</v>
      </c>
      <c r="H345" s="8">
        <v>1</v>
      </c>
      <c r="I345" s="95">
        <v>1</v>
      </c>
    </row>
    <row r="346" spans="1:9">
      <c r="A346" s="87">
        <v>10604</v>
      </c>
      <c r="B346" s="8" t="s">
        <v>465</v>
      </c>
      <c r="C346" s="8" t="s">
        <v>233</v>
      </c>
      <c r="D346" s="8">
        <v>604</v>
      </c>
      <c r="F346" s="8">
        <v>10</v>
      </c>
      <c r="H346" s="8">
        <v>1</v>
      </c>
      <c r="I346" s="95">
        <v>1</v>
      </c>
    </row>
    <row r="347" spans="1:9">
      <c r="A347" s="87">
        <v>10701</v>
      </c>
      <c r="B347" s="8" t="s">
        <v>466</v>
      </c>
      <c r="C347" s="8" t="s">
        <v>233</v>
      </c>
      <c r="D347" s="8">
        <v>701</v>
      </c>
      <c r="F347" s="8">
        <v>10</v>
      </c>
      <c r="H347" s="8">
        <v>1</v>
      </c>
      <c r="I347" s="95">
        <v>1</v>
      </c>
    </row>
    <row r="348" spans="1:9">
      <c r="A348" s="87">
        <v>10702</v>
      </c>
      <c r="B348" s="8" t="s">
        <v>467</v>
      </c>
      <c r="C348" s="8" t="s">
        <v>233</v>
      </c>
      <c r="D348" s="8">
        <v>702</v>
      </c>
      <c r="F348" s="8">
        <v>10</v>
      </c>
      <c r="H348" s="8">
        <v>1</v>
      </c>
      <c r="I348" s="95">
        <v>1</v>
      </c>
    </row>
    <row r="349" spans="1:9">
      <c r="A349" s="87">
        <v>10703</v>
      </c>
      <c r="B349" s="8" t="s">
        <v>468</v>
      </c>
      <c r="C349" s="8" t="s">
        <v>233</v>
      </c>
      <c r="D349" s="8">
        <v>703</v>
      </c>
      <c r="F349" s="8">
        <v>10</v>
      </c>
      <c r="H349" s="8">
        <v>1</v>
      </c>
      <c r="I349" s="95">
        <v>1</v>
      </c>
    </row>
    <row r="350" spans="1:9">
      <c r="A350" s="87">
        <v>10704</v>
      </c>
      <c r="B350" s="8" t="s">
        <v>469</v>
      </c>
      <c r="C350" s="8" t="s">
        <v>233</v>
      </c>
      <c r="D350" s="8">
        <v>704</v>
      </c>
      <c r="F350" s="8">
        <v>10</v>
      </c>
      <c r="H350" s="8">
        <v>1</v>
      </c>
      <c r="I350" s="95">
        <v>1</v>
      </c>
    </row>
    <row r="351" spans="1:9">
      <c r="A351" s="87">
        <v>10705</v>
      </c>
      <c r="B351" s="8" t="s">
        <v>470</v>
      </c>
      <c r="C351" s="8" t="s">
        <v>233</v>
      </c>
      <c r="D351" s="8">
        <v>705</v>
      </c>
      <c r="F351" s="8">
        <v>10</v>
      </c>
      <c r="H351" s="8">
        <v>1</v>
      </c>
      <c r="I351" s="95">
        <v>1</v>
      </c>
    </row>
    <row r="352" spans="1:9">
      <c r="A352" s="87">
        <v>10801</v>
      </c>
      <c r="B352" s="8" t="s">
        <v>471</v>
      </c>
      <c r="C352" s="8" t="s">
        <v>233</v>
      </c>
      <c r="D352" s="8">
        <v>801</v>
      </c>
      <c r="F352" s="8">
        <v>10</v>
      </c>
      <c r="H352" s="8">
        <v>1</v>
      </c>
      <c r="I352" s="95">
        <v>1</v>
      </c>
    </row>
    <row r="353" spans="1:9">
      <c r="A353" s="87">
        <v>10802</v>
      </c>
      <c r="B353" s="8" t="s">
        <v>472</v>
      </c>
      <c r="C353" s="8" t="s">
        <v>233</v>
      </c>
      <c r="D353" s="8">
        <v>802</v>
      </c>
      <c r="F353" s="8">
        <v>10</v>
      </c>
      <c r="H353" s="8">
        <v>1</v>
      </c>
      <c r="I353" s="95">
        <v>1</v>
      </c>
    </row>
    <row r="354" spans="1:9">
      <c r="A354" s="87">
        <v>10803</v>
      </c>
      <c r="B354" s="8" t="s">
        <v>473</v>
      </c>
      <c r="C354" s="8" t="s">
        <v>233</v>
      </c>
      <c r="D354" s="8">
        <v>803</v>
      </c>
      <c r="F354" s="8">
        <v>10</v>
      </c>
      <c r="H354" s="8">
        <v>1</v>
      </c>
      <c r="I354" s="95">
        <v>1</v>
      </c>
    </row>
    <row r="355" spans="1:9">
      <c r="A355" s="87">
        <v>10804</v>
      </c>
      <c r="B355" s="8" t="s">
        <v>474</v>
      </c>
      <c r="C355" s="8" t="s">
        <v>233</v>
      </c>
      <c r="D355" s="8">
        <v>804</v>
      </c>
      <c r="F355" s="8">
        <v>10</v>
      </c>
      <c r="H355" s="8">
        <v>1</v>
      </c>
      <c r="I355" s="95">
        <v>1</v>
      </c>
    </row>
    <row r="356" spans="1:9">
      <c r="A356" s="87">
        <v>10805</v>
      </c>
      <c r="B356" s="8" t="s">
        <v>475</v>
      </c>
      <c r="C356" s="8" t="s">
        <v>233</v>
      </c>
      <c r="D356" s="8">
        <v>805</v>
      </c>
      <c r="F356" s="8">
        <v>10</v>
      </c>
      <c r="H356" s="8">
        <v>1</v>
      </c>
      <c r="I356" s="95">
        <v>1</v>
      </c>
    </row>
    <row r="357" spans="1:9">
      <c r="A357" s="87">
        <v>10806</v>
      </c>
      <c r="B357" s="8" t="s">
        <v>476</v>
      </c>
      <c r="C357" s="8" t="s">
        <v>233</v>
      </c>
      <c r="D357" s="8">
        <v>806</v>
      </c>
      <c r="F357" s="8">
        <v>10</v>
      </c>
      <c r="H357" s="8">
        <v>1</v>
      </c>
      <c r="I357" s="95">
        <v>1</v>
      </c>
    </row>
    <row r="358" spans="1:9">
      <c r="A358" s="87">
        <v>10901</v>
      </c>
      <c r="B358" s="8" t="s">
        <v>477</v>
      </c>
      <c r="C358" s="8" t="s">
        <v>233</v>
      </c>
      <c r="D358" s="8">
        <v>901</v>
      </c>
      <c r="F358" s="8">
        <v>10</v>
      </c>
      <c r="H358" s="8">
        <v>1</v>
      </c>
      <c r="I358" s="95">
        <v>1</v>
      </c>
    </row>
    <row r="359" spans="1:9">
      <c r="A359" s="87">
        <v>10902</v>
      </c>
      <c r="B359" s="8" t="s">
        <v>478</v>
      </c>
      <c r="C359" s="8" t="s">
        <v>233</v>
      </c>
      <c r="D359" s="8">
        <v>902</v>
      </c>
      <c r="F359" s="8">
        <v>10</v>
      </c>
      <c r="H359" s="8">
        <v>1</v>
      </c>
      <c r="I359" s="95">
        <v>1</v>
      </c>
    </row>
    <row r="360" spans="1:9">
      <c r="A360" s="87">
        <v>10903</v>
      </c>
      <c r="B360" s="8" t="s">
        <v>479</v>
      </c>
      <c r="C360" s="8" t="s">
        <v>233</v>
      </c>
      <c r="D360" s="8">
        <v>903</v>
      </c>
      <c r="F360" s="8">
        <v>10</v>
      </c>
      <c r="H360" s="8">
        <v>1</v>
      </c>
      <c r="I360" s="95">
        <v>1</v>
      </c>
    </row>
    <row r="361" spans="1:9">
      <c r="A361" s="87">
        <v>10904</v>
      </c>
      <c r="B361" s="8" t="s">
        <v>480</v>
      </c>
      <c r="C361" s="8" t="s">
        <v>233</v>
      </c>
      <c r="D361" s="8">
        <v>904</v>
      </c>
      <c r="F361" s="8">
        <v>10</v>
      </c>
      <c r="H361" s="8">
        <v>1</v>
      </c>
      <c r="I361" s="95">
        <v>1</v>
      </c>
    </row>
    <row r="362" spans="1:9">
      <c r="A362" s="87">
        <v>10905</v>
      </c>
      <c r="B362" s="8" t="s">
        <v>481</v>
      </c>
      <c r="C362" s="8" t="s">
        <v>233</v>
      </c>
      <c r="D362" s="8">
        <v>905</v>
      </c>
      <c r="F362" s="8">
        <v>10</v>
      </c>
      <c r="H362" s="8">
        <v>1</v>
      </c>
      <c r="I362" s="95">
        <v>1</v>
      </c>
    </row>
    <row r="363" spans="1:9">
      <c r="A363" s="87">
        <v>10906</v>
      </c>
      <c r="B363" s="8" t="s">
        <v>482</v>
      </c>
      <c r="C363" s="8" t="s">
        <v>233</v>
      </c>
      <c r="D363" s="8">
        <v>906</v>
      </c>
      <c r="F363" s="8">
        <v>10</v>
      </c>
      <c r="H363" s="8">
        <v>1</v>
      </c>
      <c r="I363" s="95">
        <v>1</v>
      </c>
    </row>
    <row r="364" spans="1:9">
      <c r="A364" s="87">
        <v>11001</v>
      </c>
      <c r="B364" s="8" t="s">
        <v>483</v>
      </c>
      <c r="C364" s="8" t="s">
        <v>233</v>
      </c>
      <c r="D364" s="8">
        <v>1001</v>
      </c>
      <c r="F364" s="8">
        <v>10</v>
      </c>
      <c r="H364" s="8">
        <v>1</v>
      </c>
      <c r="I364" s="95">
        <v>1</v>
      </c>
    </row>
    <row r="365" spans="1:9">
      <c r="A365" s="87">
        <v>11002</v>
      </c>
      <c r="B365" s="8" t="s">
        <v>484</v>
      </c>
      <c r="C365" s="8" t="s">
        <v>233</v>
      </c>
      <c r="D365" s="8">
        <v>1002</v>
      </c>
      <c r="F365" s="8">
        <v>10</v>
      </c>
      <c r="H365" s="8">
        <v>1</v>
      </c>
      <c r="I365" s="95">
        <v>1</v>
      </c>
    </row>
    <row r="366" spans="1:9">
      <c r="A366" s="87">
        <v>11003</v>
      </c>
      <c r="B366" s="8" t="s">
        <v>485</v>
      </c>
      <c r="C366" s="8" t="s">
        <v>233</v>
      </c>
      <c r="D366" s="8">
        <v>1003</v>
      </c>
      <c r="F366" s="8">
        <v>10</v>
      </c>
      <c r="H366" s="8">
        <v>1</v>
      </c>
      <c r="I366" s="95">
        <v>1</v>
      </c>
    </row>
    <row r="367" spans="1:9">
      <c r="A367" s="87">
        <v>11004</v>
      </c>
      <c r="B367" s="8" t="s">
        <v>486</v>
      </c>
      <c r="C367" s="8" t="s">
        <v>233</v>
      </c>
      <c r="D367" s="8">
        <v>1004</v>
      </c>
      <c r="F367" s="8">
        <v>10</v>
      </c>
      <c r="H367" s="8">
        <v>1</v>
      </c>
      <c r="I367" s="95">
        <v>1</v>
      </c>
    </row>
    <row r="368" spans="1:9">
      <c r="A368" s="87">
        <v>11005</v>
      </c>
      <c r="B368" s="8" t="s">
        <v>487</v>
      </c>
      <c r="C368" s="8" t="s">
        <v>233</v>
      </c>
      <c r="D368" s="8">
        <v>1005</v>
      </c>
      <c r="F368" s="8">
        <v>10</v>
      </c>
      <c r="H368" s="8">
        <v>1</v>
      </c>
      <c r="I368" s="95">
        <v>1</v>
      </c>
    </row>
    <row r="369" spans="1:9">
      <c r="A369" s="90">
        <v>11006</v>
      </c>
      <c r="B369" s="21" t="s">
        <v>488</v>
      </c>
      <c r="C369" s="21" t="s">
        <v>233</v>
      </c>
      <c r="D369" s="21">
        <v>1006</v>
      </c>
      <c r="E369" s="92"/>
      <c r="F369" s="21">
        <v>10</v>
      </c>
      <c r="G369" s="21"/>
      <c r="H369" s="21">
        <v>1</v>
      </c>
      <c r="I369" s="96">
        <v>1</v>
      </c>
    </row>
    <row r="370" spans="1:10">
      <c r="A370" s="87">
        <v>110001</v>
      </c>
      <c r="B370" s="6" t="s">
        <v>489</v>
      </c>
      <c r="C370" s="6" t="s">
        <v>233</v>
      </c>
      <c r="D370" s="6">
        <v>1001</v>
      </c>
      <c r="G370" s="8">
        <f>INT($J$370/3)</f>
        <v>4166</v>
      </c>
      <c r="H370" s="8">
        <v>1</v>
      </c>
      <c r="I370" s="95">
        <v>1</v>
      </c>
      <c r="J370" s="8">
        <f>INT([1]产销循环图!$V$21*10000)</f>
        <v>12500</v>
      </c>
    </row>
    <row r="371" spans="1:9">
      <c r="A371" s="87">
        <f>A370+1</f>
        <v>110002</v>
      </c>
      <c r="B371" s="6" t="s">
        <v>490</v>
      </c>
      <c r="C371" s="6" t="s">
        <v>233</v>
      </c>
      <c r="D371" s="6">
        <v>1002</v>
      </c>
      <c r="G371" s="8">
        <f>INT($J$370/3)</f>
        <v>4166</v>
      </c>
      <c r="H371" s="8">
        <v>1</v>
      </c>
      <c r="I371" s="95">
        <v>1</v>
      </c>
    </row>
    <row r="372" spans="1:9">
      <c r="A372" s="87">
        <f>A371+1</f>
        <v>110003</v>
      </c>
      <c r="B372" s="6" t="s">
        <v>491</v>
      </c>
      <c r="C372" s="6" t="s">
        <v>233</v>
      </c>
      <c r="D372" s="6">
        <v>1003</v>
      </c>
      <c r="G372" s="8">
        <f>INT($J$370/3)</f>
        <v>4166</v>
      </c>
      <c r="H372" s="8">
        <v>1</v>
      </c>
      <c r="I372" s="95">
        <v>1</v>
      </c>
    </row>
    <row r="373" spans="1:10">
      <c r="A373" s="87">
        <f>A372+1</f>
        <v>110004</v>
      </c>
      <c r="B373" s="14" t="s">
        <v>492</v>
      </c>
      <c r="C373" s="14" t="s">
        <v>226</v>
      </c>
      <c r="D373" s="14">
        <v>17</v>
      </c>
      <c r="E373" s="52"/>
      <c r="G373" s="8">
        <f>J373</f>
        <v>10000</v>
      </c>
      <c r="H373" s="24">
        <v>1</v>
      </c>
      <c r="I373" s="95">
        <v>1</v>
      </c>
      <c r="J373" s="8">
        <f>[2]数值计算!$B$12/(24*60)*10000</f>
        <v>10000</v>
      </c>
    </row>
    <row r="374" spans="1:10">
      <c r="A374" s="87">
        <f>A373+1</f>
        <v>110005</v>
      </c>
      <c r="B374" s="14" t="s">
        <v>493</v>
      </c>
      <c r="C374" s="14" t="s">
        <v>226</v>
      </c>
      <c r="D374" s="14">
        <v>9</v>
      </c>
      <c r="G374" s="8">
        <f>J374</f>
        <v>0</v>
      </c>
      <c r="H374" s="24">
        <v>1</v>
      </c>
      <c r="I374" s="95">
        <v>1</v>
      </c>
      <c r="J374" s="8">
        <f>INT([1]产销循环图!$V$22*10000)</f>
        <v>0</v>
      </c>
    </row>
    <row r="375" spans="1:10">
      <c r="A375" s="87">
        <f>A374+1</f>
        <v>110006</v>
      </c>
      <c r="B375" s="14" t="s">
        <v>494</v>
      </c>
      <c r="C375" s="14" t="s">
        <v>226</v>
      </c>
      <c r="D375" s="6">
        <v>1</v>
      </c>
      <c r="G375" s="8">
        <f>J375</f>
        <v>694</v>
      </c>
      <c r="H375" s="24">
        <v>1</v>
      </c>
      <c r="I375" s="95">
        <v>1</v>
      </c>
      <c r="J375" s="8">
        <f>INT([1]产销循环图!$V$23*10000)</f>
        <v>694</v>
      </c>
    </row>
    <row r="376" spans="1:9">
      <c r="A376" s="8">
        <f>A370+100</f>
        <v>110101</v>
      </c>
      <c r="B376" s="6" t="s">
        <v>495</v>
      </c>
      <c r="C376" s="6" t="s">
        <v>233</v>
      </c>
      <c r="D376" s="6">
        <v>2001</v>
      </c>
      <c r="G376" s="8">
        <f>INT($J$370/4)</f>
        <v>3125</v>
      </c>
      <c r="H376" s="8">
        <v>1</v>
      </c>
      <c r="I376" s="95">
        <v>1</v>
      </c>
    </row>
    <row r="377" spans="1:9">
      <c r="A377" s="8">
        <f t="shared" ref="A377:A382" si="1">A376+1</f>
        <v>110102</v>
      </c>
      <c r="B377" s="6" t="s">
        <v>496</v>
      </c>
      <c r="C377" s="6" t="s">
        <v>233</v>
      </c>
      <c r="D377" s="6">
        <v>2002</v>
      </c>
      <c r="G377" s="8">
        <f>INT($J$370/4)</f>
        <v>3125</v>
      </c>
      <c r="H377" s="8">
        <v>1</v>
      </c>
      <c r="I377" s="95">
        <v>1</v>
      </c>
    </row>
    <row r="378" spans="1:9">
      <c r="A378" s="8">
        <f t="shared" si="1"/>
        <v>110103</v>
      </c>
      <c r="B378" s="6" t="s">
        <v>497</v>
      </c>
      <c r="C378" s="6" t="s">
        <v>233</v>
      </c>
      <c r="D378" s="6">
        <v>2003</v>
      </c>
      <c r="G378" s="8">
        <f>INT($J$370/4)</f>
        <v>3125</v>
      </c>
      <c r="H378" s="8">
        <v>1</v>
      </c>
      <c r="I378" s="95">
        <v>1</v>
      </c>
    </row>
    <row r="379" spans="1:9">
      <c r="A379" s="8">
        <f t="shared" si="1"/>
        <v>110104</v>
      </c>
      <c r="B379" s="6" t="s">
        <v>498</v>
      </c>
      <c r="C379" s="6" t="s">
        <v>233</v>
      </c>
      <c r="D379" s="6">
        <v>2004</v>
      </c>
      <c r="G379" s="8">
        <f>INT($J$370/4)</f>
        <v>3125</v>
      </c>
      <c r="H379" s="8">
        <v>1</v>
      </c>
      <c r="I379" s="95">
        <v>1</v>
      </c>
    </row>
    <row r="380" spans="1:9">
      <c r="A380" s="8">
        <f t="shared" si="1"/>
        <v>110105</v>
      </c>
      <c r="B380" s="14" t="s">
        <v>499</v>
      </c>
      <c r="C380" s="14" t="s">
        <v>226</v>
      </c>
      <c r="D380" s="14">
        <v>17</v>
      </c>
      <c r="E380" s="52"/>
      <c r="G380" s="8">
        <f>G373</f>
        <v>10000</v>
      </c>
      <c r="H380" s="24">
        <v>1</v>
      </c>
      <c r="I380" s="95">
        <v>1</v>
      </c>
    </row>
    <row r="381" spans="1:9">
      <c r="A381" s="8">
        <f t="shared" si="1"/>
        <v>110106</v>
      </c>
      <c r="B381" s="14" t="s">
        <v>500</v>
      </c>
      <c r="C381" s="14" t="s">
        <v>226</v>
      </c>
      <c r="D381" s="14">
        <v>9</v>
      </c>
      <c r="G381" s="8">
        <f>G374</f>
        <v>0</v>
      </c>
      <c r="H381" s="24">
        <v>1</v>
      </c>
      <c r="I381" s="95">
        <v>1</v>
      </c>
    </row>
    <row r="382" spans="1:9">
      <c r="A382" s="8">
        <f t="shared" si="1"/>
        <v>110107</v>
      </c>
      <c r="B382" s="14" t="s">
        <v>501</v>
      </c>
      <c r="C382" s="14" t="s">
        <v>226</v>
      </c>
      <c r="D382" s="6">
        <v>1</v>
      </c>
      <c r="G382" s="8">
        <f>G375</f>
        <v>694</v>
      </c>
      <c r="H382" s="24">
        <v>1</v>
      </c>
      <c r="I382" s="95">
        <v>1</v>
      </c>
    </row>
    <row r="383" spans="1:9">
      <c r="A383" s="8">
        <f>A376+100</f>
        <v>110201</v>
      </c>
      <c r="B383" s="6" t="s">
        <v>502</v>
      </c>
      <c r="C383" s="6" t="s">
        <v>233</v>
      </c>
      <c r="D383" s="6">
        <v>3001</v>
      </c>
      <c r="G383" s="8">
        <f>INT($J$370/5)</f>
        <v>2500</v>
      </c>
      <c r="H383" s="8">
        <v>1</v>
      </c>
      <c r="I383" s="95">
        <v>1</v>
      </c>
    </row>
    <row r="384" spans="1:9">
      <c r="A384" s="8">
        <f t="shared" ref="A384:A390" si="2">A383+1</f>
        <v>110202</v>
      </c>
      <c r="B384" s="6" t="s">
        <v>503</v>
      </c>
      <c r="C384" s="6" t="s">
        <v>233</v>
      </c>
      <c r="D384" s="6">
        <v>3002</v>
      </c>
      <c r="G384" s="8">
        <f>INT($J$370/5)</f>
        <v>2500</v>
      </c>
      <c r="H384" s="8">
        <v>1</v>
      </c>
      <c r="I384" s="95">
        <v>1</v>
      </c>
    </row>
    <row r="385" spans="1:9">
      <c r="A385" s="8">
        <f t="shared" si="2"/>
        <v>110203</v>
      </c>
      <c r="B385" s="6" t="s">
        <v>504</v>
      </c>
      <c r="C385" s="6" t="s">
        <v>233</v>
      </c>
      <c r="D385" s="6">
        <v>3003</v>
      </c>
      <c r="G385" s="8">
        <f>INT($J$370/5)</f>
        <v>2500</v>
      </c>
      <c r="H385" s="8">
        <v>1</v>
      </c>
      <c r="I385" s="95">
        <v>1</v>
      </c>
    </row>
    <row r="386" spans="1:9">
      <c r="A386" s="8">
        <f t="shared" si="2"/>
        <v>110204</v>
      </c>
      <c r="B386" s="6" t="s">
        <v>505</v>
      </c>
      <c r="C386" s="6" t="s">
        <v>233</v>
      </c>
      <c r="D386" s="6">
        <v>3004</v>
      </c>
      <c r="G386" s="8">
        <f>INT($J$370/5)</f>
        <v>2500</v>
      </c>
      <c r="H386" s="8">
        <v>1</v>
      </c>
      <c r="I386" s="95">
        <v>1</v>
      </c>
    </row>
    <row r="387" spans="1:9">
      <c r="A387" s="8">
        <f t="shared" si="2"/>
        <v>110205</v>
      </c>
      <c r="B387" s="6" t="s">
        <v>506</v>
      </c>
      <c r="C387" s="6" t="s">
        <v>233</v>
      </c>
      <c r="D387" s="6">
        <v>3005</v>
      </c>
      <c r="G387" s="8">
        <f>INT($J$370/5)</f>
        <v>2500</v>
      </c>
      <c r="H387" s="8">
        <v>1</v>
      </c>
      <c r="I387" s="95">
        <v>1</v>
      </c>
    </row>
    <row r="388" spans="1:9">
      <c r="A388" s="8">
        <f t="shared" si="2"/>
        <v>110206</v>
      </c>
      <c r="B388" s="14" t="s">
        <v>507</v>
      </c>
      <c r="C388" s="14" t="s">
        <v>226</v>
      </c>
      <c r="D388" s="14">
        <v>17</v>
      </c>
      <c r="E388" s="52"/>
      <c r="G388" s="8">
        <f>G380</f>
        <v>10000</v>
      </c>
      <c r="H388" s="24">
        <v>1</v>
      </c>
      <c r="I388" s="95">
        <v>1</v>
      </c>
    </row>
    <row r="389" spans="1:9">
      <c r="A389" s="8">
        <f t="shared" si="2"/>
        <v>110207</v>
      </c>
      <c r="B389" s="14" t="s">
        <v>508</v>
      </c>
      <c r="C389" s="14" t="s">
        <v>226</v>
      </c>
      <c r="D389" s="14">
        <v>9</v>
      </c>
      <c r="G389" s="8">
        <f>G381</f>
        <v>0</v>
      </c>
      <c r="H389" s="24">
        <v>1</v>
      </c>
      <c r="I389" s="95">
        <v>1</v>
      </c>
    </row>
    <row r="390" spans="1:9">
      <c r="A390" s="8">
        <f t="shared" si="2"/>
        <v>110208</v>
      </c>
      <c r="B390" s="14" t="s">
        <v>509</v>
      </c>
      <c r="C390" s="14" t="s">
        <v>226</v>
      </c>
      <c r="D390" s="6">
        <v>1</v>
      </c>
      <c r="G390" s="8">
        <f>G382</f>
        <v>694</v>
      </c>
      <c r="H390" s="24">
        <v>1</v>
      </c>
      <c r="I390" s="95">
        <v>1</v>
      </c>
    </row>
    <row r="391" spans="1:9">
      <c r="A391" s="8">
        <f>A383+100</f>
        <v>110301</v>
      </c>
      <c r="B391" s="6" t="s">
        <v>510</v>
      </c>
      <c r="C391" s="6" t="s">
        <v>233</v>
      </c>
      <c r="D391" s="6">
        <v>4001</v>
      </c>
      <c r="G391" s="8">
        <f>INT($J$370/6)</f>
        <v>2083</v>
      </c>
      <c r="H391" s="8">
        <v>1</v>
      </c>
      <c r="I391" s="95">
        <v>1</v>
      </c>
    </row>
    <row r="392" spans="1:9">
      <c r="A392" s="8">
        <f>A391+1</f>
        <v>110302</v>
      </c>
      <c r="B392" s="6" t="s">
        <v>511</v>
      </c>
      <c r="C392" s="6" t="s">
        <v>233</v>
      </c>
      <c r="D392" s="6">
        <v>4002</v>
      </c>
      <c r="G392" s="8">
        <f>INT($J$370/6)</f>
        <v>2083</v>
      </c>
      <c r="H392" s="8">
        <v>1</v>
      </c>
      <c r="I392" s="95">
        <v>1</v>
      </c>
    </row>
    <row r="393" spans="1:9">
      <c r="A393" s="8">
        <f t="shared" ref="A393:A399" si="3">A392+1</f>
        <v>110303</v>
      </c>
      <c r="B393" s="6" t="s">
        <v>512</v>
      </c>
      <c r="C393" s="6" t="s">
        <v>233</v>
      </c>
      <c r="D393" s="6">
        <v>4003</v>
      </c>
      <c r="G393" s="8">
        <f>INT($J$370/6)</f>
        <v>2083</v>
      </c>
      <c r="H393" s="8">
        <v>1</v>
      </c>
      <c r="I393" s="95">
        <v>1</v>
      </c>
    </row>
    <row r="394" spans="1:9">
      <c r="A394" s="8">
        <f t="shared" si="3"/>
        <v>110304</v>
      </c>
      <c r="B394" s="6" t="s">
        <v>513</v>
      </c>
      <c r="C394" s="6" t="s">
        <v>233</v>
      </c>
      <c r="D394" s="6">
        <v>4004</v>
      </c>
      <c r="G394" s="8">
        <f>INT($J$370/6)</f>
        <v>2083</v>
      </c>
      <c r="H394" s="8">
        <v>1</v>
      </c>
      <c r="I394" s="95">
        <v>1</v>
      </c>
    </row>
    <row r="395" spans="1:9">
      <c r="A395" s="8">
        <f t="shared" si="3"/>
        <v>110305</v>
      </c>
      <c r="B395" s="6" t="s">
        <v>514</v>
      </c>
      <c r="C395" s="6" t="s">
        <v>233</v>
      </c>
      <c r="D395" s="6">
        <v>4005</v>
      </c>
      <c r="G395" s="8">
        <f t="shared" ref="G395:G405" si="4">INT($J$370/6)</f>
        <v>2083</v>
      </c>
      <c r="H395" s="8">
        <v>1</v>
      </c>
      <c r="I395" s="95">
        <v>1</v>
      </c>
    </row>
    <row r="396" spans="1:9">
      <c r="A396" s="8">
        <f t="shared" si="3"/>
        <v>110306</v>
      </c>
      <c r="B396" s="14" t="s">
        <v>515</v>
      </c>
      <c r="C396" s="14" t="s">
        <v>233</v>
      </c>
      <c r="D396" s="14">
        <v>4006</v>
      </c>
      <c r="G396" s="8">
        <f t="shared" si="4"/>
        <v>2083</v>
      </c>
      <c r="H396" s="24">
        <v>1</v>
      </c>
      <c r="I396" s="95">
        <v>1</v>
      </c>
    </row>
    <row r="397" spans="1:9">
      <c r="A397" s="8">
        <f t="shared" si="3"/>
        <v>110307</v>
      </c>
      <c r="B397" s="14" t="s">
        <v>516</v>
      </c>
      <c r="C397" s="14" t="s">
        <v>226</v>
      </c>
      <c r="D397" s="14">
        <v>17</v>
      </c>
      <c r="E397" s="52"/>
      <c r="G397" s="8">
        <f>G388</f>
        <v>10000</v>
      </c>
      <c r="H397" s="24">
        <v>1</v>
      </c>
      <c r="I397" s="95">
        <v>1</v>
      </c>
    </row>
    <row r="398" spans="1:9">
      <c r="A398" s="8">
        <f t="shared" si="3"/>
        <v>110308</v>
      </c>
      <c r="B398" s="14" t="s">
        <v>517</v>
      </c>
      <c r="C398" s="14" t="s">
        <v>226</v>
      </c>
      <c r="D398" s="14">
        <v>9</v>
      </c>
      <c r="G398" s="8">
        <f>G389</f>
        <v>0</v>
      </c>
      <c r="H398" s="24">
        <v>1</v>
      </c>
      <c r="I398" s="95">
        <v>1</v>
      </c>
    </row>
    <row r="399" spans="1:9">
      <c r="A399" s="8">
        <f t="shared" si="3"/>
        <v>110309</v>
      </c>
      <c r="B399" s="14" t="s">
        <v>518</v>
      </c>
      <c r="C399" s="14" t="s">
        <v>226</v>
      </c>
      <c r="D399" s="6">
        <v>1</v>
      </c>
      <c r="G399" s="8">
        <f>G390</f>
        <v>694</v>
      </c>
      <c r="H399" s="24">
        <v>1</v>
      </c>
      <c r="I399" s="95">
        <v>1</v>
      </c>
    </row>
    <row r="400" spans="1:9">
      <c r="A400" s="8">
        <f>A391+100</f>
        <v>110401</v>
      </c>
      <c r="B400" s="6" t="s">
        <v>519</v>
      </c>
      <c r="C400" s="6" t="s">
        <v>233</v>
      </c>
      <c r="D400" s="6">
        <v>5001</v>
      </c>
      <c r="G400" s="8">
        <f t="shared" si="4"/>
        <v>2083</v>
      </c>
      <c r="H400" s="8">
        <v>1</v>
      </c>
      <c r="I400" s="95">
        <v>1</v>
      </c>
    </row>
    <row r="401" spans="1:9">
      <c r="A401" s="8">
        <f>A400+1</f>
        <v>110402</v>
      </c>
      <c r="B401" s="6" t="s">
        <v>520</v>
      </c>
      <c r="C401" s="6" t="s">
        <v>233</v>
      </c>
      <c r="D401" s="6">
        <v>5002</v>
      </c>
      <c r="G401" s="8">
        <f t="shared" si="4"/>
        <v>2083</v>
      </c>
      <c r="H401" s="8">
        <v>1</v>
      </c>
      <c r="I401" s="95">
        <v>1</v>
      </c>
    </row>
    <row r="402" spans="1:9">
      <c r="A402" s="8">
        <f t="shared" ref="A402:A408" si="5">A401+1</f>
        <v>110403</v>
      </c>
      <c r="B402" s="6" t="s">
        <v>521</v>
      </c>
      <c r="C402" s="6" t="s">
        <v>233</v>
      </c>
      <c r="D402" s="6">
        <v>5003</v>
      </c>
      <c r="G402" s="8">
        <f t="shared" si="4"/>
        <v>2083</v>
      </c>
      <c r="H402" s="8">
        <v>1</v>
      </c>
      <c r="I402" s="95">
        <v>1</v>
      </c>
    </row>
    <row r="403" spans="1:9">
      <c r="A403" s="8">
        <f t="shared" si="5"/>
        <v>110404</v>
      </c>
      <c r="B403" s="6" t="s">
        <v>522</v>
      </c>
      <c r="C403" s="6" t="s">
        <v>233</v>
      </c>
      <c r="D403" s="6">
        <v>5004</v>
      </c>
      <c r="G403" s="8">
        <f t="shared" si="4"/>
        <v>2083</v>
      </c>
      <c r="H403" s="8">
        <v>1</v>
      </c>
      <c r="I403" s="95">
        <v>1</v>
      </c>
    </row>
    <row r="404" spans="1:9">
      <c r="A404" s="8">
        <f t="shared" si="5"/>
        <v>110405</v>
      </c>
      <c r="B404" s="6" t="s">
        <v>523</v>
      </c>
      <c r="C404" s="6" t="s">
        <v>233</v>
      </c>
      <c r="D404" s="6">
        <v>5005</v>
      </c>
      <c r="G404" s="8">
        <f t="shared" si="4"/>
        <v>2083</v>
      </c>
      <c r="H404" s="8">
        <v>1</v>
      </c>
      <c r="I404" s="95">
        <v>1</v>
      </c>
    </row>
    <row r="405" spans="1:9">
      <c r="A405" s="8">
        <f t="shared" si="5"/>
        <v>110406</v>
      </c>
      <c r="B405" s="14" t="s">
        <v>524</v>
      </c>
      <c r="C405" s="14" t="s">
        <v>233</v>
      </c>
      <c r="D405" s="14">
        <v>5006</v>
      </c>
      <c r="E405" s="52"/>
      <c r="G405" s="8">
        <f t="shared" si="4"/>
        <v>2083</v>
      </c>
      <c r="H405" s="24">
        <v>1</v>
      </c>
      <c r="I405" s="95">
        <v>1</v>
      </c>
    </row>
    <row r="406" spans="1:9">
      <c r="A406" s="8">
        <f t="shared" si="5"/>
        <v>110407</v>
      </c>
      <c r="B406" s="14" t="s">
        <v>525</v>
      </c>
      <c r="C406" s="14" t="s">
        <v>226</v>
      </c>
      <c r="D406" s="14">
        <v>17</v>
      </c>
      <c r="E406" s="52"/>
      <c r="G406" s="8">
        <f>G397</f>
        <v>10000</v>
      </c>
      <c r="H406" s="24">
        <v>1</v>
      </c>
      <c r="I406" s="95">
        <v>1</v>
      </c>
    </row>
    <row r="407" spans="1:9">
      <c r="A407" s="8">
        <f t="shared" si="5"/>
        <v>110408</v>
      </c>
      <c r="B407" s="14" t="s">
        <v>526</v>
      </c>
      <c r="C407" s="14" t="s">
        <v>226</v>
      </c>
      <c r="D407" s="14">
        <v>9</v>
      </c>
      <c r="G407" s="8">
        <f>G398</f>
        <v>0</v>
      </c>
      <c r="H407" s="24">
        <v>1</v>
      </c>
      <c r="I407" s="95">
        <v>1</v>
      </c>
    </row>
    <row r="408" spans="1:9">
      <c r="A408" s="8">
        <f t="shared" si="5"/>
        <v>110409</v>
      </c>
      <c r="B408" s="14" t="s">
        <v>527</v>
      </c>
      <c r="C408" s="14" t="s">
        <v>226</v>
      </c>
      <c r="D408" s="6">
        <v>1</v>
      </c>
      <c r="G408" s="8">
        <f>G399</f>
        <v>694</v>
      </c>
      <c r="H408" s="24">
        <v>1</v>
      </c>
      <c r="I408" s="95">
        <v>1</v>
      </c>
    </row>
    <row r="409" spans="1:10">
      <c r="A409" s="8">
        <v>120001</v>
      </c>
      <c r="B409" s="6" t="s">
        <v>528</v>
      </c>
      <c r="C409" s="14" t="s">
        <v>233</v>
      </c>
      <c r="D409" s="6">
        <v>1001</v>
      </c>
      <c r="G409" s="8">
        <f>INT($J$409/3)</f>
        <v>3157</v>
      </c>
      <c r="H409" s="8">
        <v>1</v>
      </c>
      <c r="I409" s="8">
        <v>1</v>
      </c>
      <c r="J409" s="8">
        <f>INT([1]产销循环图!$U$21/SUM([1]产销循环图!$U$21:$U$24)*10000)</f>
        <v>9473</v>
      </c>
    </row>
    <row r="410" spans="1:9">
      <c r="A410" s="8">
        <f>A409+1</f>
        <v>120002</v>
      </c>
      <c r="B410" s="6" t="s">
        <v>529</v>
      </c>
      <c r="C410" s="14" t="s">
        <v>233</v>
      </c>
      <c r="D410" s="6">
        <v>1002</v>
      </c>
      <c r="G410" s="8">
        <f>INT($J$409/3)</f>
        <v>3157</v>
      </c>
      <c r="H410" s="8">
        <v>1</v>
      </c>
      <c r="I410" s="8">
        <v>1</v>
      </c>
    </row>
    <row r="411" spans="1:9">
      <c r="A411" s="8">
        <f t="shared" ref="A411:A417" si="6">A410+1</f>
        <v>120003</v>
      </c>
      <c r="B411" s="6" t="s">
        <v>530</v>
      </c>
      <c r="C411" s="14" t="s">
        <v>233</v>
      </c>
      <c r="D411" s="6">
        <v>1003</v>
      </c>
      <c r="G411" s="8">
        <f>INT($J$409/3)</f>
        <v>3157</v>
      </c>
      <c r="H411" s="8">
        <v>1</v>
      </c>
      <c r="I411" s="8">
        <v>1</v>
      </c>
    </row>
    <row r="412" spans="1:9">
      <c r="A412" s="8">
        <f t="shared" si="6"/>
        <v>120004</v>
      </c>
      <c r="B412" s="6" t="s">
        <v>531</v>
      </c>
      <c r="C412" s="14" t="s">
        <v>233</v>
      </c>
      <c r="D412" s="6">
        <v>1001</v>
      </c>
      <c r="G412" s="8">
        <f t="shared" ref="G412:G417" si="7">G409</f>
        <v>3157</v>
      </c>
      <c r="H412" s="8">
        <v>1</v>
      </c>
      <c r="I412" s="8">
        <v>1</v>
      </c>
    </row>
    <row r="413" spans="1:9">
      <c r="A413" s="8">
        <f t="shared" si="6"/>
        <v>120005</v>
      </c>
      <c r="B413" s="6" t="s">
        <v>532</v>
      </c>
      <c r="C413" s="14" t="s">
        <v>233</v>
      </c>
      <c r="D413" s="6">
        <v>1002</v>
      </c>
      <c r="G413" s="8">
        <f t="shared" si="7"/>
        <v>3157</v>
      </c>
      <c r="H413" s="8">
        <v>1</v>
      </c>
      <c r="I413" s="8">
        <v>1</v>
      </c>
    </row>
    <row r="414" spans="1:9">
      <c r="A414" s="8">
        <f t="shared" si="6"/>
        <v>120006</v>
      </c>
      <c r="B414" s="6" t="s">
        <v>533</v>
      </c>
      <c r="C414" s="14" t="s">
        <v>233</v>
      </c>
      <c r="D414" s="6">
        <v>1003</v>
      </c>
      <c r="G414" s="8">
        <f t="shared" si="7"/>
        <v>3157</v>
      </c>
      <c r="H414" s="8">
        <v>1</v>
      </c>
      <c r="I414" s="8">
        <v>1</v>
      </c>
    </row>
    <row r="415" spans="1:9">
      <c r="A415" s="8">
        <f t="shared" si="6"/>
        <v>120007</v>
      </c>
      <c r="B415" s="6" t="s">
        <v>534</v>
      </c>
      <c r="C415" s="14" t="s">
        <v>233</v>
      </c>
      <c r="D415" s="6">
        <v>1001</v>
      </c>
      <c r="G415" s="8">
        <f t="shared" si="7"/>
        <v>3157</v>
      </c>
      <c r="H415" s="8">
        <v>1</v>
      </c>
      <c r="I415" s="8">
        <v>1</v>
      </c>
    </row>
    <row r="416" spans="1:9">
      <c r="A416" s="8">
        <f t="shared" si="6"/>
        <v>120008</v>
      </c>
      <c r="B416" s="6" t="s">
        <v>535</v>
      </c>
      <c r="C416" s="14" t="s">
        <v>233</v>
      </c>
      <c r="D416" s="6">
        <v>1002</v>
      </c>
      <c r="G416" s="8">
        <f t="shared" si="7"/>
        <v>3157</v>
      </c>
      <c r="H416" s="8">
        <v>1</v>
      </c>
      <c r="I416" s="8">
        <v>1</v>
      </c>
    </row>
    <row r="417" spans="1:9">
      <c r="A417" s="8">
        <f t="shared" si="6"/>
        <v>120009</v>
      </c>
      <c r="B417" s="6" t="s">
        <v>536</v>
      </c>
      <c r="C417" s="14" t="s">
        <v>233</v>
      </c>
      <c r="D417" s="6">
        <v>1003</v>
      </c>
      <c r="G417" s="8">
        <f t="shared" si="7"/>
        <v>3157</v>
      </c>
      <c r="H417" s="8">
        <v>1</v>
      </c>
      <c r="I417" s="8">
        <v>1</v>
      </c>
    </row>
    <row r="418" spans="1:10">
      <c r="A418" s="8">
        <v>120051</v>
      </c>
      <c r="B418" s="6" t="s">
        <v>537</v>
      </c>
      <c r="C418" s="14" t="s">
        <v>226</v>
      </c>
      <c r="D418" s="6">
        <v>17</v>
      </c>
      <c r="G418" s="8">
        <v>0</v>
      </c>
      <c r="H418" s="8">
        <v>1</v>
      </c>
      <c r="I418" s="8">
        <v>1</v>
      </c>
      <c r="J418" s="8">
        <f>INT([1]产销循环图!$U$24/SUM([1]产销循环图!$U$21:$U$24)*10000)</f>
        <v>0</v>
      </c>
    </row>
    <row r="419" spans="1:10">
      <c r="A419" s="8">
        <v>120052</v>
      </c>
      <c r="B419" s="6" t="s">
        <v>538</v>
      </c>
      <c r="C419" s="14" t="s">
        <v>226</v>
      </c>
      <c r="D419" s="6">
        <v>9</v>
      </c>
      <c r="G419" s="8">
        <f>J419</f>
        <v>0</v>
      </c>
      <c r="H419" s="8">
        <v>1</v>
      </c>
      <c r="I419" s="8">
        <v>1</v>
      </c>
      <c r="J419" s="8">
        <f>INT([1]产销循环图!$U$22/SUM([1]产销循环图!$U$21:$U$24)*10000)</f>
        <v>0</v>
      </c>
    </row>
    <row r="420" spans="1:10">
      <c r="A420" s="8">
        <v>120053</v>
      </c>
      <c r="B420" s="6" t="s">
        <v>539</v>
      </c>
      <c r="C420" s="14" t="s">
        <v>226</v>
      </c>
      <c r="D420" s="6">
        <v>1</v>
      </c>
      <c r="G420" s="8">
        <f>J420</f>
        <v>526</v>
      </c>
      <c r="H420" s="8">
        <v>1</v>
      </c>
      <c r="I420" s="8">
        <v>1</v>
      </c>
      <c r="J420" s="8">
        <f>INT([1]产销循环图!$U$23/SUM([1]产销循环图!$U$21:$U$24)*10000)</f>
        <v>526</v>
      </c>
    </row>
    <row r="421" spans="1:9">
      <c r="A421" s="8">
        <f>A409+100</f>
        <v>120101</v>
      </c>
      <c r="B421" s="6" t="s">
        <v>540</v>
      </c>
      <c r="C421" s="14" t="s">
        <v>233</v>
      </c>
      <c r="D421" s="6">
        <v>2001</v>
      </c>
      <c r="G421" s="8">
        <f>INT($J$409/4)</f>
        <v>2368</v>
      </c>
      <c r="H421" s="8">
        <v>1</v>
      </c>
      <c r="I421" s="8">
        <v>1</v>
      </c>
    </row>
    <row r="422" spans="1:9">
      <c r="A422" s="8">
        <f>A421+1</f>
        <v>120102</v>
      </c>
      <c r="B422" s="6" t="s">
        <v>541</v>
      </c>
      <c r="C422" s="14" t="s">
        <v>233</v>
      </c>
      <c r="D422" s="6">
        <v>2002</v>
      </c>
      <c r="G422" s="8">
        <f t="shared" ref="G422:G432" si="8">INT($J$409/4)</f>
        <v>2368</v>
      </c>
      <c r="H422" s="8">
        <v>1</v>
      </c>
      <c r="I422" s="8">
        <v>1</v>
      </c>
    </row>
    <row r="423" spans="1:9">
      <c r="A423" s="8">
        <f t="shared" ref="A423:A432" si="9">A422+1</f>
        <v>120103</v>
      </c>
      <c r="B423" s="6" t="s">
        <v>542</v>
      </c>
      <c r="C423" s="14" t="s">
        <v>233</v>
      </c>
      <c r="D423" s="6">
        <v>2003</v>
      </c>
      <c r="G423" s="8">
        <f t="shared" si="8"/>
        <v>2368</v>
      </c>
      <c r="H423" s="8">
        <v>1</v>
      </c>
      <c r="I423" s="8">
        <v>1</v>
      </c>
    </row>
    <row r="424" spans="1:9">
      <c r="A424" s="8">
        <f t="shared" si="9"/>
        <v>120104</v>
      </c>
      <c r="B424" s="6" t="s">
        <v>543</v>
      </c>
      <c r="C424" s="14" t="s">
        <v>233</v>
      </c>
      <c r="D424" s="6">
        <v>2004</v>
      </c>
      <c r="G424" s="8">
        <f t="shared" si="8"/>
        <v>2368</v>
      </c>
      <c r="H424" s="8">
        <v>1</v>
      </c>
      <c r="I424" s="8">
        <v>1</v>
      </c>
    </row>
    <row r="425" spans="1:9">
      <c r="A425" s="8">
        <f t="shared" si="9"/>
        <v>120105</v>
      </c>
      <c r="B425" s="6" t="s">
        <v>544</v>
      </c>
      <c r="C425" s="14" t="s">
        <v>233</v>
      </c>
      <c r="D425" s="6">
        <v>2001</v>
      </c>
      <c r="G425" s="8">
        <f t="shared" si="8"/>
        <v>2368</v>
      </c>
      <c r="H425" s="8">
        <v>1</v>
      </c>
      <c r="I425" s="8">
        <v>1</v>
      </c>
    </row>
    <row r="426" spans="1:9">
      <c r="A426" s="8">
        <f t="shared" si="9"/>
        <v>120106</v>
      </c>
      <c r="B426" s="6" t="s">
        <v>545</v>
      </c>
      <c r="C426" s="14" t="s">
        <v>233</v>
      </c>
      <c r="D426" s="6">
        <v>2002</v>
      </c>
      <c r="G426" s="8">
        <f t="shared" si="8"/>
        <v>2368</v>
      </c>
      <c r="H426" s="8">
        <v>1</v>
      </c>
      <c r="I426" s="8">
        <v>1</v>
      </c>
    </row>
    <row r="427" spans="1:9">
      <c r="A427" s="8">
        <f t="shared" si="9"/>
        <v>120107</v>
      </c>
      <c r="B427" s="6" t="s">
        <v>546</v>
      </c>
      <c r="C427" s="14" t="s">
        <v>233</v>
      </c>
      <c r="D427" s="6">
        <v>2003</v>
      </c>
      <c r="G427" s="8">
        <f t="shared" si="8"/>
        <v>2368</v>
      </c>
      <c r="H427" s="8">
        <v>1</v>
      </c>
      <c r="I427" s="8">
        <v>1</v>
      </c>
    </row>
    <row r="428" spans="1:9">
      <c r="A428" s="8">
        <f t="shared" si="9"/>
        <v>120108</v>
      </c>
      <c r="B428" s="6" t="s">
        <v>547</v>
      </c>
      <c r="C428" s="14" t="s">
        <v>233</v>
      </c>
      <c r="D428" s="6">
        <v>2004</v>
      </c>
      <c r="G428" s="8">
        <f t="shared" si="8"/>
        <v>2368</v>
      </c>
      <c r="H428" s="8">
        <v>1</v>
      </c>
      <c r="I428" s="8">
        <v>1</v>
      </c>
    </row>
    <row r="429" spans="1:9">
      <c r="A429" s="8">
        <f t="shared" si="9"/>
        <v>120109</v>
      </c>
      <c r="B429" s="6" t="s">
        <v>548</v>
      </c>
      <c r="C429" s="14" t="s">
        <v>233</v>
      </c>
      <c r="D429" s="6">
        <v>2001</v>
      </c>
      <c r="G429" s="8">
        <f t="shared" si="8"/>
        <v>2368</v>
      </c>
      <c r="H429" s="8">
        <v>1</v>
      </c>
      <c r="I429" s="8">
        <v>1</v>
      </c>
    </row>
    <row r="430" spans="1:9">
      <c r="A430" s="8">
        <f t="shared" si="9"/>
        <v>120110</v>
      </c>
      <c r="B430" s="6" t="s">
        <v>549</v>
      </c>
      <c r="C430" s="14" t="s">
        <v>233</v>
      </c>
      <c r="D430" s="6">
        <v>2002</v>
      </c>
      <c r="G430" s="8">
        <f t="shared" si="8"/>
        <v>2368</v>
      </c>
      <c r="H430" s="8">
        <v>1</v>
      </c>
      <c r="I430" s="8">
        <v>1</v>
      </c>
    </row>
    <row r="431" spans="1:9">
      <c r="A431" s="8">
        <f t="shared" si="9"/>
        <v>120111</v>
      </c>
      <c r="B431" s="6" t="s">
        <v>550</v>
      </c>
      <c r="C431" s="14" t="s">
        <v>233</v>
      </c>
      <c r="D431" s="6">
        <v>2003</v>
      </c>
      <c r="G431" s="8">
        <f t="shared" si="8"/>
        <v>2368</v>
      </c>
      <c r="H431" s="8">
        <v>1</v>
      </c>
      <c r="I431" s="8">
        <v>1</v>
      </c>
    </row>
    <row r="432" spans="1:9">
      <c r="A432" s="8">
        <f t="shared" si="9"/>
        <v>120112</v>
      </c>
      <c r="B432" s="6" t="s">
        <v>551</v>
      </c>
      <c r="C432" s="14" t="s">
        <v>233</v>
      </c>
      <c r="D432" s="6">
        <v>2004</v>
      </c>
      <c r="G432" s="8">
        <f t="shared" si="8"/>
        <v>2368</v>
      </c>
      <c r="H432" s="8">
        <v>1</v>
      </c>
      <c r="I432" s="8">
        <v>1</v>
      </c>
    </row>
    <row r="433" spans="1:9">
      <c r="A433" s="8">
        <v>120151</v>
      </c>
      <c r="B433" s="6" t="s">
        <v>552</v>
      </c>
      <c r="C433" s="14" t="s">
        <v>226</v>
      </c>
      <c r="D433" s="6">
        <v>17</v>
      </c>
      <c r="G433" s="8">
        <f>G418</f>
        <v>0</v>
      </c>
      <c r="H433" s="8">
        <v>1</v>
      </c>
      <c r="I433" s="8">
        <v>1</v>
      </c>
    </row>
    <row r="434" spans="1:9">
      <c r="A434" s="8">
        <v>120152</v>
      </c>
      <c r="B434" s="6" t="s">
        <v>553</v>
      </c>
      <c r="C434" s="14" t="s">
        <v>226</v>
      </c>
      <c r="D434" s="6">
        <v>9</v>
      </c>
      <c r="G434" s="8">
        <f>G419</f>
        <v>0</v>
      </c>
      <c r="H434" s="8">
        <v>1</v>
      </c>
      <c r="I434" s="8">
        <v>1</v>
      </c>
    </row>
    <row r="435" spans="1:9">
      <c r="A435" s="8">
        <v>120153</v>
      </c>
      <c r="B435" s="6" t="s">
        <v>554</v>
      </c>
      <c r="C435" s="14" t="s">
        <v>226</v>
      </c>
      <c r="D435" s="6">
        <v>1</v>
      </c>
      <c r="G435" s="8">
        <f>G420</f>
        <v>526</v>
      </c>
      <c r="H435" s="8">
        <v>1</v>
      </c>
      <c r="I435" s="8">
        <v>1</v>
      </c>
    </row>
    <row r="436" spans="1:9">
      <c r="A436" s="8">
        <f>A421+100</f>
        <v>120201</v>
      </c>
      <c r="B436" s="6" t="s">
        <v>555</v>
      </c>
      <c r="C436" s="14" t="s">
        <v>233</v>
      </c>
      <c r="D436" s="6">
        <v>3001</v>
      </c>
      <c r="G436" s="8">
        <f>INT($J$409/5)</f>
        <v>1894</v>
      </c>
      <c r="H436" s="8">
        <v>1</v>
      </c>
      <c r="I436" s="8">
        <v>1</v>
      </c>
    </row>
    <row r="437" spans="1:9">
      <c r="A437" s="8">
        <f>A436+1</f>
        <v>120202</v>
      </c>
      <c r="B437" s="6" t="s">
        <v>556</v>
      </c>
      <c r="C437" s="14" t="s">
        <v>233</v>
      </c>
      <c r="D437" s="6">
        <v>3002</v>
      </c>
      <c r="G437" s="8">
        <f>INT($J$409/5)</f>
        <v>1894</v>
      </c>
      <c r="H437" s="8">
        <v>1</v>
      </c>
      <c r="I437" s="8">
        <v>1</v>
      </c>
    </row>
    <row r="438" spans="1:9">
      <c r="A438" s="8">
        <f t="shared" ref="A438:A450" si="10">A437+1</f>
        <v>120203</v>
      </c>
      <c r="B438" s="6" t="s">
        <v>557</v>
      </c>
      <c r="C438" s="14" t="s">
        <v>233</v>
      </c>
      <c r="D438" s="6">
        <v>3003</v>
      </c>
      <c r="G438" s="8">
        <f>INT($J$409/5)</f>
        <v>1894</v>
      </c>
      <c r="H438" s="8">
        <v>1</v>
      </c>
      <c r="I438" s="8">
        <v>1</v>
      </c>
    </row>
    <row r="439" spans="1:9">
      <c r="A439" s="8">
        <f t="shared" si="10"/>
        <v>120204</v>
      </c>
      <c r="B439" s="6" t="s">
        <v>558</v>
      </c>
      <c r="C439" s="14" t="s">
        <v>233</v>
      </c>
      <c r="D439" s="6">
        <v>3004</v>
      </c>
      <c r="G439" s="8">
        <f>INT($J$409/5)</f>
        <v>1894</v>
      </c>
      <c r="H439" s="8">
        <v>1</v>
      </c>
      <c r="I439" s="8">
        <v>1</v>
      </c>
    </row>
    <row r="440" spans="1:9">
      <c r="A440" s="8">
        <f t="shared" si="10"/>
        <v>120205</v>
      </c>
      <c r="B440" s="6" t="s">
        <v>559</v>
      </c>
      <c r="C440" s="14" t="s">
        <v>233</v>
      </c>
      <c r="D440" s="6">
        <v>3005</v>
      </c>
      <c r="G440" s="8">
        <f>INT($J$409/5)</f>
        <v>1894</v>
      </c>
      <c r="H440" s="8">
        <v>1</v>
      </c>
      <c r="I440" s="8">
        <v>1</v>
      </c>
    </row>
    <row r="441" spans="1:9">
      <c r="A441" s="8">
        <f t="shared" si="10"/>
        <v>120206</v>
      </c>
      <c r="B441" s="6" t="s">
        <v>560</v>
      </c>
      <c r="C441" s="14" t="s">
        <v>233</v>
      </c>
      <c r="D441" s="6">
        <v>3001</v>
      </c>
      <c r="G441" s="8">
        <f t="shared" ref="G441:G450" si="11">INT($J$409/5)</f>
        <v>1894</v>
      </c>
      <c r="H441" s="8">
        <v>1</v>
      </c>
      <c r="I441" s="8">
        <v>1</v>
      </c>
    </row>
    <row r="442" spans="1:9">
      <c r="A442" s="8">
        <f t="shared" si="10"/>
        <v>120207</v>
      </c>
      <c r="B442" s="6" t="s">
        <v>561</v>
      </c>
      <c r="C442" s="14" t="s">
        <v>233</v>
      </c>
      <c r="D442" s="6">
        <v>3002</v>
      </c>
      <c r="G442" s="8">
        <f t="shared" si="11"/>
        <v>1894</v>
      </c>
      <c r="H442" s="8">
        <v>1</v>
      </c>
      <c r="I442" s="8">
        <v>1</v>
      </c>
    </row>
    <row r="443" spans="1:9">
      <c r="A443" s="8">
        <f t="shared" si="10"/>
        <v>120208</v>
      </c>
      <c r="B443" s="6" t="s">
        <v>562</v>
      </c>
      <c r="C443" s="14" t="s">
        <v>233</v>
      </c>
      <c r="D443" s="6">
        <v>3003</v>
      </c>
      <c r="G443" s="8">
        <f t="shared" si="11"/>
        <v>1894</v>
      </c>
      <c r="H443" s="8">
        <v>1</v>
      </c>
      <c r="I443" s="8">
        <v>1</v>
      </c>
    </row>
    <row r="444" spans="1:9">
      <c r="A444" s="8">
        <f t="shared" si="10"/>
        <v>120209</v>
      </c>
      <c r="B444" s="6" t="s">
        <v>563</v>
      </c>
      <c r="C444" s="14" t="s">
        <v>233</v>
      </c>
      <c r="D444" s="6">
        <v>3004</v>
      </c>
      <c r="G444" s="8">
        <f t="shared" si="11"/>
        <v>1894</v>
      </c>
      <c r="H444" s="8">
        <v>1</v>
      </c>
      <c r="I444" s="8">
        <v>1</v>
      </c>
    </row>
    <row r="445" spans="1:9">
      <c r="A445" s="8">
        <f t="shared" si="10"/>
        <v>120210</v>
      </c>
      <c r="B445" s="6" t="s">
        <v>564</v>
      </c>
      <c r="C445" s="14" t="s">
        <v>233</v>
      </c>
      <c r="D445" s="6">
        <v>3005</v>
      </c>
      <c r="G445" s="8">
        <f t="shared" si="11"/>
        <v>1894</v>
      </c>
      <c r="H445" s="8">
        <v>1</v>
      </c>
      <c r="I445" s="8">
        <v>1</v>
      </c>
    </row>
    <row r="446" spans="1:9">
      <c r="A446" s="8">
        <f t="shared" si="10"/>
        <v>120211</v>
      </c>
      <c r="B446" s="6" t="s">
        <v>565</v>
      </c>
      <c r="C446" s="14" t="s">
        <v>233</v>
      </c>
      <c r="D446" s="6">
        <v>3001</v>
      </c>
      <c r="G446" s="8">
        <f t="shared" si="11"/>
        <v>1894</v>
      </c>
      <c r="H446" s="8">
        <v>1</v>
      </c>
      <c r="I446" s="8">
        <v>1</v>
      </c>
    </row>
    <row r="447" spans="1:9">
      <c r="A447" s="8">
        <f t="shared" si="10"/>
        <v>120212</v>
      </c>
      <c r="B447" s="6" t="s">
        <v>566</v>
      </c>
      <c r="C447" s="14" t="s">
        <v>233</v>
      </c>
      <c r="D447" s="6">
        <v>3002</v>
      </c>
      <c r="G447" s="8">
        <f t="shared" si="11"/>
        <v>1894</v>
      </c>
      <c r="H447" s="8">
        <v>1</v>
      </c>
      <c r="I447" s="8">
        <v>1</v>
      </c>
    </row>
    <row r="448" spans="1:9">
      <c r="A448" s="8">
        <f t="shared" si="10"/>
        <v>120213</v>
      </c>
      <c r="B448" s="6" t="s">
        <v>567</v>
      </c>
      <c r="C448" s="14" t="s">
        <v>233</v>
      </c>
      <c r="D448" s="6">
        <v>3003</v>
      </c>
      <c r="G448" s="8">
        <f t="shared" si="11"/>
        <v>1894</v>
      </c>
      <c r="H448" s="8">
        <v>1</v>
      </c>
      <c r="I448" s="8">
        <v>1</v>
      </c>
    </row>
    <row r="449" spans="1:9">
      <c r="A449" s="8">
        <f t="shared" si="10"/>
        <v>120214</v>
      </c>
      <c r="B449" s="6" t="s">
        <v>568</v>
      </c>
      <c r="C449" s="14" t="s">
        <v>233</v>
      </c>
      <c r="D449" s="6">
        <v>3004</v>
      </c>
      <c r="G449" s="8">
        <f t="shared" si="11"/>
        <v>1894</v>
      </c>
      <c r="H449" s="8">
        <v>1</v>
      </c>
      <c r="I449" s="8">
        <v>1</v>
      </c>
    </row>
    <row r="450" spans="1:9">
      <c r="A450" s="8">
        <f t="shared" si="10"/>
        <v>120215</v>
      </c>
      <c r="B450" s="6" t="s">
        <v>569</v>
      </c>
      <c r="C450" s="14" t="s">
        <v>233</v>
      </c>
      <c r="D450" s="6">
        <v>3005</v>
      </c>
      <c r="G450" s="8">
        <f t="shared" si="11"/>
        <v>1894</v>
      </c>
      <c r="H450" s="8">
        <v>1</v>
      </c>
      <c r="I450" s="8">
        <v>1</v>
      </c>
    </row>
    <row r="451" spans="1:9">
      <c r="A451" s="8">
        <v>120251</v>
      </c>
      <c r="B451" s="6" t="s">
        <v>570</v>
      </c>
      <c r="C451" s="14" t="s">
        <v>226</v>
      </c>
      <c r="D451" s="6">
        <v>17</v>
      </c>
      <c r="G451" s="8">
        <f>G433</f>
        <v>0</v>
      </c>
      <c r="H451" s="8">
        <v>1</v>
      </c>
      <c r="I451" s="8">
        <v>1</v>
      </c>
    </row>
    <row r="452" spans="1:9">
      <c r="A452" s="8">
        <v>120252</v>
      </c>
      <c r="B452" s="6" t="s">
        <v>571</v>
      </c>
      <c r="C452" s="14" t="s">
        <v>226</v>
      </c>
      <c r="D452" s="6">
        <v>9</v>
      </c>
      <c r="G452" s="8">
        <f>G434</f>
        <v>0</v>
      </c>
      <c r="H452" s="8">
        <v>1</v>
      </c>
      <c r="I452" s="8">
        <v>1</v>
      </c>
    </row>
    <row r="453" spans="1:9">
      <c r="A453" s="8">
        <v>120253</v>
      </c>
      <c r="B453" s="6" t="s">
        <v>572</v>
      </c>
      <c r="C453" s="14" t="s">
        <v>226</v>
      </c>
      <c r="D453" s="6">
        <v>1</v>
      </c>
      <c r="G453" s="8">
        <f>G435</f>
        <v>526</v>
      </c>
      <c r="H453" s="8">
        <v>1</v>
      </c>
      <c r="I453" s="8">
        <v>1</v>
      </c>
    </row>
    <row r="454" spans="1:9">
      <c r="A454" s="8">
        <f>A436+100</f>
        <v>120301</v>
      </c>
      <c r="B454" s="6" t="s">
        <v>573</v>
      </c>
      <c r="C454" s="14" t="s">
        <v>233</v>
      </c>
      <c r="D454" s="6">
        <v>4001</v>
      </c>
      <c r="G454" s="8">
        <f>INT($J$409/6)</f>
        <v>1578</v>
      </c>
      <c r="H454" s="8">
        <v>1</v>
      </c>
      <c r="I454" s="8">
        <v>1</v>
      </c>
    </row>
    <row r="455" spans="1:9">
      <c r="A455" s="8">
        <f>A454+1</f>
        <v>120302</v>
      </c>
      <c r="B455" s="6" t="s">
        <v>574</v>
      </c>
      <c r="C455" s="14" t="s">
        <v>233</v>
      </c>
      <c r="D455" s="6">
        <v>4002</v>
      </c>
      <c r="G455" s="8">
        <f t="shared" ref="G455:G464" si="12">INT($J$409/6)</f>
        <v>1578</v>
      </c>
      <c r="H455" s="8">
        <v>1</v>
      </c>
      <c r="I455" s="8">
        <v>1</v>
      </c>
    </row>
    <row r="456" spans="1:9">
      <c r="A456" s="8">
        <f t="shared" ref="A456:A471" si="13">A455+1</f>
        <v>120303</v>
      </c>
      <c r="B456" s="6" t="s">
        <v>575</v>
      </c>
      <c r="C456" s="14" t="s">
        <v>233</v>
      </c>
      <c r="D456" s="6">
        <v>4003</v>
      </c>
      <c r="G456" s="8">
        <f t="shared" si="12"/>
        <v>1578</v>
      </c>
      <c r="H456" s="8">
        <v>1</v>
      </c>
      <c r="I456" s="8">
        <v>1</v>
      </c>
    </row>
    <row r="457" spans="1:9">
      <c r="A457" s="8">
        <f t="shared" si="13"/>
        <v>120304</v>
      </c>
      <c r="B457" s="6" t="s">
        <v>576</v>
      </c>
      <c r="C457" s="14" t="s">
        <v>233</v>
      </c>
      <c r="D457" s="6">
        <v>4004</v>
      </c>
      <c r="G457" s="8">
        <f t="shared" si="12"/>
        <v>1578</v>
      </c>
      <c r="H457" s="8">
        <v>1</v>
      </c>
      <c r="I457" s="8">
        <v>1</v>
      </c>
    </row>
    <row r="458" spans="1:9">
      <c r="A458" s="8">
        <f t="shared" si="13"/>
        <v>120305</v>
      </c>
      <c r="B458" s="6" t="s">
        <v>577</v>
      </c>
      <c r="C458" s="14" t="s">
        <v>233</v>
      </c>
      <c r="D458" s="6">
        <v>4005</v>
      </c>
      <c r="G458" s="8">
        <f t="shared" si="12"/>
        <v>1578</v>
      </c>
      <c r="H458" s="8">
        <v>1</v>
      </c>
      <c r="I458" s="8">
        <v>1</v>
      </c>
    </row>
    <row r="459" spans="1:9">
      <c r="A459" s="8">
        <f t="shared" si="13"/>
        <v>120306</v>
      </c>
      <c r="B459" s="6" t="s">
        <v>578</v>
      </c>
      <c r="C459" s="14" t="s">
        <v>233</v>
      </c>
      <c r="D459" s="6">
        <v>4006</v>
      </c>
      <c r="G459" s="8">
        <f t="shared" si="12"/>
        <v>1578</v>
      </c>
      <c r="H459" s="8">
        <v>1</v>
      </c>
      <c r="I459" s="8">
        <v>1</v>
      </c>
    </row>
    <row r="460" spans="1:9">
      <c r="A460" s="8">
        <f t="shared" si="13"/>
        <v>120307</v>
      </c>
      <c r="B460" s="6" t="s">
        <v>579</v>
      </c>
      <c r="C460" s="14" t="s">
        <v>233</v>
      </c>
      <c r="D460" s="6">
        <v>4001</v>
      </c>
      <c r="G460" s="8">
        <f t="shared" si="12"/>
        <v>1578</v>
      </c>
      <c r="H460" s="8">
        <v>1</v>
      </c>
      <c r="I460" s="8">
        <v>1</v>
      </c>
    </row>
    <row r="461" spans="1:9">
      <c r="A461" s="8">
        <f t="shared" si="13"/>
        <v>120308</v>
      </c>
      <c r="B461" s="6" t="s">
        <v>580</v>
      </c>
      <c r="C461" s="14" t="s">
        <v>233</v>
      </c>
      <c r="D461" s="6">
        <v>4002</v>
      </c>
      <c r="G461" s="8">
        <f t="shared" si="12"/>
        <v>1578</v>
      </c>
      <c r="H461" s="8">
        <v>1</v>
      </c>
      <c r="I461" s="8">
        <v>1</v>
      </c>
    </row>
    <row r="462" spans="1:9">
      <c r="A462" s="8">
        <f t="shared" si="13"/>
        <v>120309</v>
      </c>
      <c r="B462" s="6" t="s">
        <v>581</v>
      </c>
      <c r="C462" s="14" t="s">
        <v>233</v>
      </c>
      <c r="D462" s="6">
        <v>4003</v>
      </c>
      <c r="G462" s="8">
        <f t="shared" si="12"/>
        <v>1578</v>
      </c>
      <c r="H462" s="8">
        <v>1</v>
      </c>
      <c r="I462" s="8">
        <v>1</v>
      </c>
    </row>
    <row r="463" spans="1:9">
      <c r="A463" s="8">
        <f t="shared" si="13"/>
        <v>120310</v>
      </c>
      <c r="B463" s="6" t="s">
        <v>582</v>
      </c>
      <c r="C463" s="14" t="s">
        <v>233</v>
      </c>
      <c r="D463" s="6">
        <v>4004</v>
      </c>
      <c r="G463" s="8">
        <f t="shared" si="12"/>
        <v>1578</v>
      </c>
      <c r="H463" s="8">
        <v>1</v>
      </c>
      <c r="I463" s="8">
        <v>1</v>
      </c>
    </row>
    <row r="464" spans="1:9">
      <c r="A464" s="8">
        <f t="shared" si="13"/>
        <v>120311</v>
      </c>
      <c r="B464" s="6" t="s">
        <v>583</v>
      </c>
      <c r="C464" s="14" t="s">
        <v>233</v>
      </c>
      <c r="D464" s="6">
        <v>4005</v>
      </c>
      <c r="G464" s="8">
        <f t="shared" si="12"/>
        <v>1578</v>
      </c>
      <c r="H464" s="8">
        <v>1</v>
      </c>
      <c r="I464" s="8">
        <v>1</v>
      </c>
    </row>
    <row r="465" spans="1:9">
      <c r="A465" s="8">
        <f t="shared" si="13"/>
        <v>120312</v>
      </c>
      <c r="B465" s="6" t="s">
        <v>584</v>
      </c>
      <c r="C465" s="14" t="s">
        <v>233</v>
      </c>
      <c r="D465" s="6">
        <v>4006</v>
      </c>
      <c r="G465" s="8">
        <f t="shared" ref="G465:G471" si="14">INT($J$409/6)</f>
        <v>1578</v>
      </c>
      <c r="H465" s="8">
        <v>1</v>
      </c>
      <c r="I465" s="8">
        <v>1</v>
      </c>
    </row>
    <row r="466" spans="1:9">
      <c r="A466" s="8">
        <f t="shared" si="13"/>
        <v>120313</v>
      </c>
      <c r="B466" s="6" t="s">
        <v>585</v>
      </c>
      <c r="C466" s="14" t="s">
        <v>233</v>
      </c>
      <c r="D466" s="6">
        <v>4001</v>
      </c>
      <c r="G466" s="8">
        <f t="shared" si="14"/>
        <v>1578</v>
      </c>
      <c r="H466" s="8">
        <v>1</v>
      </c>
      <c r="I466" s="8">
        <v>1</v>
      </c>
    </row>
    <row r="467" spans="1:9">
      <c r="A467" s="8">
        <f t="shared" si="13"/>
        <v>120314</v>
      </c>
      <c r="B467" s="6" t="s">
        <v>586</v>
      </c>
      <c r="C467" s="14" t="s">
        <v>233</v>
      </c>
      <c r="D467" s="6">
        <v>4002</v>
      </c>
      <c r="G467" s="8">
        <f t="shared" si="14"/>
        <v>1578</v>
      </c>
      <c r="H467" s="8">
        <v>1</v>
      </c>
      <c r="I467" s="8">
        <v>1</v>
      </c>
    </row>
    <row r="468" spans="1:9">
      <c r="A468" s="8">
        <f t="shared" si="13"/>
        <v>120315</v>
      </c>
      <c r="B468" s="6" t="s">
        <v>587</v>
      </c>
      <c r="C468" s="14" t="s">
        <v>233</v>
      </c>
      <c r="D468" s="6">
        <v>4003</v>
      </c>
      <c r="G468" s="8">
        <f t="shared" si="14"/>
        <v>1578</v>
      </c>
      <c r="H468" s="8">
        <v>1</v>
      </c>
      <c r="I468" s="8">
        <v>1</v>
      </c>
    </row>
    <row r="469" spans="1:9">
      <c r="A469" s="8">
        <f t="shared" si="13"/>
        <v>120316</v>
      </c>
      <c r="B469" s="6" t="s">
        <v>588</v>
      </c>
      <c r="C469" s="14" t="s">
        <v>233</v>
      </c>
      <c r="D469" s="6">
        <v>4004</v>
      </c>
      <c r="G469" s="8">
        <f t="shared" si="14"/>
        <v>1578</v>
      </c>
      <c r="H469" s="8">
        <v>1</v>
      </c>
      <c r="I469" s="8">
        <v>1</v>
      </c>
    </row>
    <row r="470" spans="1:9">
      <c r="A470" s="8">
        <f t="shared" si="13"/>
        <v>120317</v>
      </c>
      <c r="B470" s="6" t="s">
        <v>589</v>
      </c>
      <c r="C470" s="14" t="s">
        <v>233</v>
      </c>
      <c r="D470" s="6">
        <v>4005</v>
      </c>
      <c r="G470" s="8">
        <f t="shared" si="14"/>
        <v>1578</v>
      </c>
      <c r="H470" s="8">
        <v>1</v>
      </c>
      <c r="I470" s="8">
        <v>1</v>
      </c>
    </row>
    <row r="471" spans="1:9">
      <c r="A471" s="8">
        <f t="shared" si="13"/>
        <v>120318</v>
      </c>
      <c r="B471" s="6" t="s">
        <v>590</v>
      </c>
      <c r="C471" s="14" t="s">
        <v>233</v>
      </c>
      <c r="D471" s="6">
        <v>4006</v>
      </c>
      <c r="G471" s="8">
        <f t="shared" si="14"/>
        <v>1578</v>
      </c>
      <c r="H471" s="8">
        <v>1</v>
      </c>
      <c r="I471" s="8">
        <v>1</v>
      </c>
    </row>
    <row r="472" spans="1:9">
      <c r="A472" s="8">
        <v>120351</v>
      </c>
      <c r="B472" s="6" t="s">
        <v>591</v>
      </c>
      <c r="C472" s="14" t="s">
        <v>226</v>
      </c>
      <c r="D472" s="6">
        <v>17</v>
      </c>
      <c r="G472" s="8">
        <f>G451</f>
        <v>0</v>
      </c>
      <c r="H472" s="8">
        <v>1</v>
      </c>
      <c r="I472" s="8">
        <v>1</v>
      </c>
    </row>
    <row r="473" spans="1:9">
      <c r="A473" s="8">
        <v>120352</v>
      </c>
      <c r="B473" s="6" t="s">
        <v>592</v>
      </c>
      <c r="C473" s="14" t="s">
        <v>226</v>
      </c>
      <c r="D473" s="6">
        <v>9</v>
      </c>
      <c r="G473" s="8">
        <f>G452</f>
        <v>0</v>
      </c>
      <c r="H473" s="8">
        <v>1</v>
      </c>
      <c r="I473" s="8">
        <v>1</v>
      </c>
    </row>
    <row r="474" spans="1:9">
      <c r="A474" s="8">
        <v>120353</v>
      </c>
      <c r="B474" s="6" t="s">
        <v>593</v>
      </c>
      <c r="C474" s="14" t="s">
        <v>226</v>
      </c>
      <c r="D474" s="6">
        <v>1</v>
      </c>
      <c r="G474" s="8">
        <f>G453</f>
        <v>526</v>
      </c>
      <c r="H474" s="8">
        <v>1</v>
      </c>
      <c r="I474" s="8">
        <v>1</v>
      </c>
    </row>
    <row r="475" spans="1:9">
      <c r="A475" s="8">
        <f>A454+100</f>
        <v>120401</v>
      </c>
      <c r="B475" s="6" t="s">
        <v>594</v>
      </c>
      <c r="C475" s="14" t="s">
        <v>233</v>
      </c>
      <c r="D475" s="6">
        <v>5001</v>
      </c>
      <c r="G475" s="8">
        <f>INT($J$409/6)</f>
        <v>1578</v>
      </c>
      <c r="H475" s="8">
        <v>1</v>
      </c>
      <c r="I475" s="8">
        <v>1</v>
      </c>
    </row>
    <row r="476" spans="1:9">
      <c r="A476" s="8">
        <f>A475+1</f>
        <v>120402</v>
      </c>
      <c r="B476" s="6" t="s">
        <v>595</v>
      </c>
      <c r="C476" s="14" t="s">
        <v>233</v>
      </c>
      <c r="D476" s="6">
        <v>5002</v>
      </c>
      <c r="G476" s="8">
        <f t="shared" ref="G476:G485" si="15">INT($J$409/6)</f>
        <v>1578</v>
      </c>
      <c r="H476" s="8">
        <v>1</v>
      </c>
      <c r="I476" s="8">
        <v>1</v>
      </c>
    </row>
    <row r="477" spans="1:9">
      <c r="A477" s="8">
        <f t="shared" ref="A477:A492" si="16">A476+1</f>
        <v>120403</v>
      </c>
      <c r="B477" s="6" t="s">
        <v>596</v>
      </c>
      <c r="C477" s="14" t="s">
        <v>233</v>
      </c>
      <c r="D477" s="6">
        <v>5003</v>
      </c>
      <c r="G477" s="8">
        <f t="shared" si="15"/>
        <v>1578</v>
      </c>
      <c r="H477" s="8">
        <v>1</v>
      </c>
      <c r="I477" s="8">
        <v>1</v>
      </c>
    </row>
    <row r="478" spans="1:9">
      <c r="A478" s="8">
        <f t="shared" si="16"/>
        <v>120404</v>
      </c>
      <c r="B478" s="6" t="s">
        <v>597</v>
      </c>
      <c r="C478" s="14" t="s">
        <v>233</v>
      </c>
      <c r="D478" s="6">
        <v>5004</v>
      </c>
      <c r="G478" s="8">
        <f t="shared" si="15"/>
        <v>1578</v>
      </c>
      <c r="H478" s="8">
        <v>1</v>
      </c>
      <c r="I478" s="8">
        <v>1</v>
      </c>
    </row>
    <row r="479" spans="1:9">
      <c r="A479" s="8">
        <f t="shared" si="16"/>
        <v>120405</v>
      </c>
      <c r="B479" s="6" t="s">
        <v>598</v>
      </c>
      <c r="C479" s="14" t="s">
        <v>233</v>
      </c>
      <c r="D479" s="6">
        <v>5005</v>
      </c>
      <c r="G479" s="8">
        <f t="shared" si="15"/>
        <v>1578</v>
      </c>
      <c r="H479" s="8">
        <v>1</v>
      </c>
      <c r="I479" s="8">
        <v>1</v>
      </c>
    </row>
    <row r="480" spans="1:9">
      <c r="A480" s="8">
        <f t="shared" si="16"/>
        <v>120406</v>
      </c>
      <c r="B480" s="6" t="s">
        <v>599</v>
      </c>
      <c r="C480" s="14" t="s">
        <v>233</v>
      </c>
      <c r="D480" s="6">
        <v>5006</v>
      </c>
      <c r="G480" s="8">
        <f t="shared" si="15"/>
        <v>1578</v>
      </c>
      <c r="H480" s="8">
        <v>1</v>
      </c>
      <c r="I480" s="8">
        <v>1</v>
      </c>
    </row>
    <row r="481" spans="1:9">
      <c r="A481" s="8">
        <f t="shared" si="16"/>
        <v>120407</v>
      </c>
      <c r="B481" s="6" t="s">
        <v>600</v>
      </c>
      <c r="C481" s="14" t="s">
        <v>233</v>
      </c>
      <c r="D481" s="6">
        <v>5001</v>
      </c>
      <c r="G481" s="8">
        <f t="shared" si="15"/>
        <v>1578</v>
      </c>
      <c r="H481" s="8">
        <v>1</v>
      </c>
      <c r="I481" s="8">
        <v>1</v>
      </c>
    </row>
    <row r="482" spans="1:9">
      <c r="A482" s="8">
        <f t="shared" si="16"/>
        <v>120408</v>
      </c>
      <c r="B482" s="6" t="s">
        <v>601</v>
      </c>
      <c r="C482" s="14" t="s">
        <v>233</v>
      </c>
      <c r="D482" s="6">
        <v>5002</v>
      </c>
      <c r="G482" s="8">
        <f t="shared" si="15"/>
        <v>1578</v>
      </c>
      <c r="H482" s="8">
        <v>1</v>
      </c>
      <c r="I482" s="8">
        <v>1</v>
      </c>
    </row>
    <row r="483" spans="1:9">
      <c r="A483" s="8">
        <f t="shared" si="16"/>
        <v>120409</v>
      </c>
      <c r="B483" s="6" t="s">
        <v>602</v>
      </c>
      <c r="C483" s="14" t="s">
        <v>233</v>
      </c>
      <c r="D483" s="6">
        <v>5003</v>
      </c>
      <c r="G483" s="8">
        <f t="shared" si="15"/>
        <v>1578</v>
      </c>
      <c r="H483" s="8">
        <v>1</v>
      </c>
      <c r="I483" s="8">
        <v>1</v>
      </c>
    </row>
    <row r="484" spans="1:9">
      <c r="A484" s="8">
        <f t="shared" si="16"/>
        <v>120410</v>
      </c>
      <c r="B484" s="6" t="s">
        <v>603</v>
      </c>
      <c r="C484" s="14" t="s">
        <v>233</v>
      </c>
      <c r="D484" s="6">
        <v>5004</v>
      </c>
      <c r="G484" s="8">
        <f t="shared" si="15"/>
        <v>1578</v>
      </c>
      <c r="H484" s="8">
        <v>1</v>
      </c>
      <c r="I484" s="8">
        <v>1</v>
      </c>
    </row>
    <row r="485" spans="1:9">
      <c r="A485" s="8">
        <f t="shared" si="16"/>
        <v>120411</v>
      </c>
      <c r="B485" s="6" t="s">
        <v>604</v>
      </c>
      <c r="C485" s="14" t="s">
        <v>233</v>
      </c>
      <c r="D485" s="6">
        <v>5005</v>
      </c>
      <c r="G485" s="8">
        <f t="shared" si="15"/>
        <v>1578</v>
      </c>
      <c r="H485" s="8">
        <v>1</v>
      </c>
      <c r="I485" s="8">
        <v>1</v>
      </c>
    </row>
    <row r="486" spans="1:9">
      <c r="A486" s="8">
        <f t="shared" si="16"/>
        <v>120412</v>
      </c>
      <c r="B486" s="6" t="s">
        <v>605</v>
      </c>
      <c r="C486" s="14" t="s">
        <v>233</v>
      </c>
      <c r="D486" s="6">
        <v>5006</v>
      </c>
      <c r="G486" s="8">
        <f t="shared" ref="G486:G492" si="17">INT($J$409/6)</f>
        <v>1578</v>
      </c>
      <c r="H486" s="8">
        <v>1</v>
      </c>
      <c r="I486" s="8">
        <v>1</v>
      </c>
    </row>
    <row r="487" spans="1:9">
      <c r="A487" s="8">
        <f t="shared" si="16"/>
        <v>120413</v>
      </c>
      <c r="B487" s="6" t="s">
        <v>606</v>
      </c>
      <c r="C487" s="14" t="s">
        <v>233</v>
      </c>
      <c r="D487" s="6">
        <v>5001</v>
      </c>
      <c r="G487" s="8">
        <f t="shared" si="17"/>
        <v>1578</v>
      </c>
      <c r="H487" s="8">
        <v>1</v>
      </c>
      <c r="I487" s="8">
        <v>1</v>
      </c>
    </row>
    <row r="488" spans="1:9">
      <c r="A488" s="8">
        <f t="shared" si="16"/>
        <v>120414</v>
      </c>
      <c r="B488" s="6" t="s">
        <v>607</v>
      </c>
      <c r="C488" s="14" t="s">
        <v>233</v>
      </c>
      <c r="D488" s="6">
        <v>5002</v>
      </c>
      <c r="G488" s="8">
        <f t="shared" si="17"/>
        <v>1578</v>
      </c>
      <c r="H488" s="8">
        <v>1</v>
      </c>
      <c r="I488" s="8">
        <v>1</v>
      </c>
    </row>
    <row r="489" spans="1:9">
      <c r="A489" s="8">
        <f t="shared" si="16"/>
        <v>120415</v>
      </c>
      <c r="B489" s="6" t="s">
        <v>608</v>
      </c>
      <c r="C489" s="14" t="s">
        <v>233</v>
      </c>
      <c r="D489" s="6">
        <v>5003</v>
      </c>
      <c r="G489" s="8">
        <f t="shared" si="17"/>
        <v>1578</v>
      </c>
      <c r="H489" s="8">
        <v>1</v>
      </c>
      <c r="I489" s="8">
        <v>1</v>
      </c>
    </row>
    <row r="490" spans="1:9">
      <c r="A490" s="8">
        <f t="shared" si="16"/>
        <v>120416</v>
      </c>
      <c r="B490" s="6" t="s">
        <v>609</v>
      </c>
      <c r="C490" s="14" t="s">
        <v>233</v>
      </c>
      <c r="D490" s="6">
        <v>5004</v>
      </c>
      <c r="G490" s="8">
        <f t="shared" si="17"/>
        <v>1578</v>
      </c>
      <c r="H490" s="8">
        <v>1</v>
      </c>
      <c r="I490" s="8">
        <v>1</v>
      </c>
    </row>
    <row r="491" spans="1:9">
      <c r="A491" s="8">
        <f t="shared" si="16"/>
        <v>120417</v>
      </c>
      <c r="B491" s="6" t="s">
        <v>610</v>
      </c>
      <c r="C491" s="14" t="s">
        <v>233</v>
      </c>
      <c r="D491" s="6">
        <v>5005</v>
      </c>
      <c r="G491" s="8">
        <f t="shared" si="17"/>
        <v>1578</v>
      </c>
      <c r="H491" s="8">
        <v>1</v>
      </c>
      <c r="I491" s="8">
        <v>1</v>
      </c>
    </row>
    <row r="492" spans="1:9">
      <c r="A492" s="8">
        <f t="shared" si="16"/>
        <v>120418</v>
      </c>
      <c r="B492" s="6" t="s">
        <v>611</v>
      </c>
      <c r="C492" s="14" t="s">
        <v>233</v>
      </c>
      <c r="D492" s="6">
        <v>5006</v>
      </c>
      <c r="G492" s="8">
        <f t="shared" si="17"/>
        <v>1578</v>
      </c>
      <c r="H492" s="8">
        <v>1</v>
      </c>
      <c r="I492" s="8">
        <v>1</v>
      </c>
    </row>
    <row r="493" spans="1:9">
      <c r="A493" s="8">
        <v>120451</v>
      </c>
      <c r="B493" s="6" t="s">
        <v>612</v>
      </c>
      <c r="C493" s="14" t="s">
        <v>226</v>
      </c>
      <c r="D493" s="6">
        <v>17</v>
      </c>
      <c r="G493" s="8">
        <f>G472</f>
        <v>0</v>
      </c>
      <c r="H493" s="8">
        <v>1</v>
      </c>
      <c r="I493" s="8">
        <v>1</v>
      </c>
    </row>
    <row r="494" spans="1:9">
      <c r="A494" s="8">
        <v>120452</v>
      </c>
      <c r="B494" s="6" t="s">
        <v>613</v>
      </c>
      <c r="C494" s="14" t="s">
        <v>226</v>
      </c>
      <c r="D494" s="6">
        <v>9</v>
      </c>
      <c r="G494" s="8">
        <f>G473</f>
        <v>0</v>
      </c>
      <c r="H494" s="8">
        <v>1</v>
      </c>
      <c r="I494" s="8">
        <v>1</v>
      </c>
    </row>
    <row r="495" s="7" customFormat="1" spans="1:15">
      <c r="A495" s="21">
        <v>120453</v>
      </c>
      <c r="B495" s="22" t="s">
        <v>614</v>
      </c>
      <c r="C495" s="22" t="s">
        <v>226</v>
      </c>
      <c r="D495" s="22">
        <v>1</v>
      </c>
      <c r="E495" s="92"/>
      <c r="F495" s="21"/>
      <c r="G495" s="21">
        <f>G474</f>
        <v>526</v>
      </c>
      <c r="H495" s="21">
        <v>1</v>
      </c>
      <c r="I495" s="21">
        <v>1</v>
      </c>
      <c r="J495" s="21"/>
      <c r="K495" s="21"/>
      <c r="L495" s="21"/>
      <c r="M495" s="21"/>
      <c r="N495" s="21"/>
      <c r="O495" s="21"/>
    </row>
    <row r="496" spans="1:11">
      <c r="A496" s="62">
        <v>130001</v>
      </c>
      <c r="B496" s="85" t="s">
        <v>615</v>
      </c>
      <c r="C496" s="63" t="s">
        <v>226</v>
      </c>
      <c r="D496" s="63">
        <v>24</v>
      </c>
      <c r="E496" s="64"/>
      <c r="F496" s="63">
        <v>4445</v>
      </c>
      <c r="G496" s="63"/>
      <c r="H496" s="63">
        <v>6</v>
      </c>
      <c r="I496" s="69">
        <v>6</v>
      </c>
      <c r="K496" s="94"/>
    </row>
    <row r="497" spans="1:11">
      <c r="A497" s="62">
        <v>130002</v>
      </c>
      <c r="B497" s="97" t="s">
        <v>384</v>
      </c>
      <c r="C497" s="24" t="s">
        <v>376</v>
      </c>
      <c r="D497" s="79">
        <v>201</v>
      </c>
      <c r="E497" s="52"/>
      <c r="F497" s="24">
        <v>3555</v>
      </c>
      <c r="G497" s="24"/>
      <c r="H497" s="24">
        <v>1</v>
      </c>
      <c r="I497" s="95">
        <v>1</v>
      </c>
      <c r="K497" s="94"/>
    </row>
    <row r="498" spans="1:11">
      <c r="A498" s="62">
        <v>130003</v>
      </c>
      <c r="B498" s="97" t="s">
        <v>385</v>
      </c>
      <c r="C498" s="8" t="s">
        <v>376</v>
      </c>
      <c r="D498" s="79">
        <v>202</v>
      </c>
      <c r="F498" s="24">
        <v>3555</v>
      </c>
      <c r="H498" s="8">
        <v>1</v>
      </c>
      <c r="I498" s="95">
        <v>1</v>
      </c>
      <c r="K498" s="94"/>
    </row>
    <row r="499" spans="1:11">
      <c r="A499" s="62">
        <v>130004</v>
      </c>
      <c r="B499" s="97" t="s">
        <v>386</v>
      </c>
      <c r="C499" s="8" t="s">
        <v>376</v>
      </c>
      <c r="D499" s="79">
        <v>301</v>
      </c>
      <c r="F499" s="24">
        <v>3555</v>
      </c>
      <c r="H499" s="8">
        <v>1</v>
      </c>
      <c r="I499" s="95">
        <v>1</v>
      </c>
      <c r="K499" s="94"/>
    </row>
    <row r="500" spans="1:11">
      <c r="A500" s="62">
        <v>130005</v>
      </c>
      <c r="B500" s="97" t="s">
        <v>387</v>
      </c>
      <c r="C500" s="8" t="s">
        <v>376</v>
      </c>
      <c r="D500" s="79">
        <v>402</v>
      </c>
      <c r="F500" s="24">
        <v>3555</v>
      </c>
      <c r="H500" s="8">
        <v>1</v>
      </c>
      <c r="I500" s="95">
        <v>1</v>
      </c>
      <c r="K500" s="94"/>
    </row>
    <row r="501" spans="1:11">
      <c r="A501" s="62">
        <v>130006</v>
      </c>
      <c r="B501" s="97" t="s">
        <v>388</v>
      </c>
      <c r="C501" s="8" t="s">
        <v>376</v>
      </c>
      <c r="D501" s="79">
        <v>501</v>
      </c>
      <c r="F501" s="24">
        <v>3555</v>
      </c>
      <c r="H501" s="8">
        <v>1</v>
      </c>
      <c r="I501" s="95">
        <v>1</v>
      </c>
      <c r="K501" s="94"/>
    </row>
    <row r="502" spans="1:11">
      <c r="A502" s="62">
        <v>130007</v>
      </c>
      <c r="B502" s="97" t="s">
        <v>389</v>
      </c>
      <c r="C502" s="8" t="s">
        <v>376</v>
      </c>
      <c r="D502" s="79">
        <v>502</v>
      </c>
      <c r="F502" s="24">
        <v>3555</v>
      </c>
      <c r="H502" s="8">
        <v>1</v>
      </c>
      <c r="I502" s="95">
        <v>1</v>
      </c>
      <c r="K502" s="94"/>
    </row>
    <row r="503" spans="1:11">
      <c r="A503" s="62">
        <v>130008</v>
      </c>
      <c r="B503" s="97" t="s">
        <v>390</v>
      </c>
      <c r="C503" s="8" t="s">
        <v>376</v>
      </c>
      <c r="D503" s="79">
        <v>701</v>
      </c>
      <c r="F503" s="24">
        <v>3555</v>
      </c>
      <c r="H503" s="8">
        <v>1</v>
      </c>
      <c r="I503" s="95">
        <v>1</v>
      </c>
      <c r="K503" s="94"/>
    </row>
    <row r="504" spans="1:11">
      <c r="A504" s="62">
        <v>130009</v>
      </c>
      <c r="B504" s="97" t="s">
        <v>391</v>
      </c>
      <c r="C504" s="8" t="s">
        <v>376</v>
      </c>
      <c r="D504" s="79">
        <v>703</v>
      </c>
      <c r="F504" s="24">
        <v>3555</v>
      </c>
      <c r="H504" s="8">
        <v>1</v>
      </c>
      <c r="I504" s="95">
        <v>1</v>
      </c>
      <c r="K504" s="94"/>
    </row>
    <row r="505" spans="1:11">
      <c r="A505" s="62">
        <v>130010</v>
      </c>
      <c r="B505" s="97" t="s">
        <v>392</v>
      </c>
      <c r="C505" s="8" t="s">
        <v>376</v>
      </c>
      <c r="D505" s="79">
        <v>803</v>
      </c>
      <c r="F505" s="24">
        <v>3555</v>
      </c>
      <c r="H505" s="8">
        <v>1</v>
      </c>
      <c r="I505" s="95">
        <v>1</v>
      </c>
      <c r="K505" s="94"/>
    </row>
    <row r="506" spans="1:11">
      <c r="A506" s="62">
        <v>130011</v>
      </c>
      <c r="B506" s="97" t="s">
        <v>393</v>
      </c>
      <c r="C506" s="8" t="s">
        <v>376</v>
      </c>
      <c r="D506" s="79">
        <v>804</v>
      </c>
      <c r="F506" s="24">
        <v>3555</v>
      </c>
      <c r="H506" s="8">
        <v>1</v>
      </c>
      <c r="I506" s="95">
        <v>1</v>
      </c>
      <c r="K506" s="94"/>
    </row>
    <row r="507" spans="1:11">
      <c r="A507" s="62">
        <v>130012</v>
      </c>
      <c r="B507" s="98" t="s">
        <v>394</v>
      </c>
      <c r="C507" s="8" t="s">
        <v>376</v>
      </c>
      <c r="D507" s="6">
        <v>601</v>
      </c>
      <c r="F507" s="24">
        <v>3555</v>
      </c>
      <c r="H507" s="8">
        <v>1</v>
      </c>
      <c r="I507" s="95">
        <v>1</v>
      </c>
      <c r="K507" s="94"/>
    </row>
    <row r="508" spans="1:11">
      <c r="A508" s="62">
        <v>130013</v>
      </c>
      <c r="B508" s="98" t="s">
        <v>395</v>
      </c>
      <c r="C508" s="8" t="s">
        <v>376</v>
      </c>
      <c r="D508" s="6">
        <v>602</v>
      </c>
      <c r="F508" s="24">
        <v>3555</v>
      </c>
      <c r="H508" s="8">
        <v>1</v>
      </c>
      <c r="I508" s="95">
        <v>1</v>
      </c>
      <c r="K508" s="94"/>
    </row>
    <row r="509" spans="1:11">
      <c r="A509" s="62">
        <v>130014</v>
      </c>
      <c r="B509" s="98" t="s">
        <v>396</v>
      </c>
      <c r="C509" s="8" t="s">
        <v>376</v>
      </c>
      <c r="D509" s="6">
        <v>701</v>
      </c>
      <c r="F509" s="24">
        <v>3555</v>
      </c>
      <c r="H509" s="8">
        <v>1</v>
      </c>
      <c r="I509" s="95">
        <v>1</v>
      </c>
      <c r="K509" s="94"/>
    </row>
    <row r="510" spans="1:11">
      <c r="A510" s="62">
        <v>130015</v>
      </c>
      <c r="B510" s="98" t="s">
        <v>397</v>
      </c>
      <c r="C510" s="8" t="s">
        <v>376</v>
      </c>
      <c r="D510" s="6">
        <v>702</v>
      </c>
      <c r="F510" s="24">
        <v>3555</v>
      </c>
      <c r="H510" s="8">
        <v>1</v>
      </c>
      <c r="I510" s="95">
        <v>1</v>
      </c>
      <c r="K510" s="94"/>
    </row>
    <row r="511" spans="1:11">
      <c r="A511" s="62">
        <v>130016</v>
      </c>
      <c r="B511" s="98" t="s">
        <v>398</v>
      </c>
      <c r="C511" s="8" t="s">
        <v>376</v>
      </c>
      <c r="D511" s="6">
        <v>703</v>
      </c>
      <c r="F511" s="24">
        <v>3555</v>
      </c>
      <c r="H511" s="8">
        <v>1</v>
      </c>
      <c r="I511" s="95">
        <v>1</v>
      </c>
      <c r="K511" s="94"/>
    </row>
    <row r="512" spans="1:11">
      <c r="A512" s="62">
        <v>130017</v>
      </c>
      <c r="B512" s="98" t="s">
        <v>399</v>
      </c>
      <c r="C512" s="8" t="s">
        <v>376</v>
      </c>
      <c r="D512" s="6">
        <v>704</v>
      </c>
      <c r="F512" s="24">
        <v>3555</v>
      </c>
      <c r="H512" s="8">
        <v>1</v>
      </c>
      <c r="I512" s="95">
        <v>1</v>
      </c>
      <c r="K512" s="94"/>
    </row>
    <row r="513" spans="1:11">
      <c r="A513" s="62">
        <v>130018</v>
      </c>
      <c r="B513" s="98" t="s">
        <v>400</v>
      </c>
      <c r="C513" s="8" t="s">
        <v>376</v>
      </c>
      <c r="D513" s="6">
        <v>801</v>
      </c>
      <c r="F513" s="24">
        <v>3555</v>
      </c>
      <c r="H513" s="8">
        <v>1</v>
      </c>
      <c r="I513" s="95">
        <v>1</v>
      </c>
      <c r="K513" s="94"/>
    </row>
    <row r="514" spans="1:11">
      <c r="A514" s="62">
        <v>130019</v>
      </c>
      <c r="B514" s="98" t="s">
        <v>401</v>
      </c>
      <c r="C514" s="8" t="s">
        <v>376</v>
      </c>
      <c r="D514" s="6">
        <v>802</v>
      </c>
      <c r="F514" s="24">
        <v>3555</v>
      </c>
      <c r="H514" s="8">
        <v>1</v>
      </c>
      <c r="I514" s="95">
        <v>1</v>
      </c>
      <c r="K514" s="94"/>
    </row>
    <row r="515" spans="1:11">
      <c r="A515" s="62">
        <v>130020</v>
      </c>
      <c r="B515" s="98" t="s">
        <v>402</v>
      </c>
      <c r="C515" s="8" t="s">
        <v>376</v>
      </c>
      <c r="D515" s="6">
        <v>803</v>
      </c>
      <c r="F515" s="24">
        <v>3555</v>
      </c>
      <c r="H515" s="8">
        <v>1</v>
      </c>
      <c r="I515" s="95">
        <v>1</v>
      </c>
      <c r="K515" s="94"/>
    </row>
    <row r="516" spans="1:11">
      <c r="A516" s="62">
        <v>130021</v>
      </c>
      <c r="B516" s="99" t="s">
        <v>403</v>
      </c>
      <c r="C516" s="21" t="s">
        <v>376</v>
      </c>
      <c r="D516" s="22">
        <v>804</v>
      </c>
      <c r="E516" s="92"/>
      <c r="F516" s="21">
        <v>3555</v>
      </c>
      <c r="G516" s="21"/>
      <c r="H516" s="21">
        <v>1</v>
      </c>
      <c r="I516" s="96">
        <v>1</v>
      </c>
      <c r="K516" s="94"/>
    </row>
    <row r="517" spans="1:11">
      <c r="A517" s="62">
        <v>130022</v>
      </c>
      <c r="B517" s="100" t="s">
        <v>404</v>
      </c>
      <c r="C517" s="17" t="s">
        <v>376</v>
      </c>
      <c r="D517" s="100">
        <v>103</v>
      </c>
      <c r="E517" s="52"/>
      <c r="F517" s="24">
        <v>1777</v>
      </c>
      <c r="G517" s="24"/>
      <c r="H517" s="24">
        <v>1</v>
      </c>
      <c r="I517" s="95">
        <v>1</v>
      </c>
      <c r="K517" s="94"/>
    </row>
    <row r="518" spans="1:11">
      <c r="A518" s="62">
        <v>130023</v>
      </c>
      <c r="B518" s="100" t="s">
        <v>405</v>
      </c>
      <c r="C518" s="8" t="s">
        <v>376</v>
      </c>
      <c r="D518" s="100">
        <v>104</v>
      </c>
      <c r="E518" s="52"/>
      <c r="F518" s="24">
        <v>1777</v>
      </c>
      <c r="G518" s="24"/>
      <c r="H518" s="24">
        <v>1</v>
      </c>
      <c r="I518" s="95">
        <v>1</v>
      </c>
      <c r="K518" s="94"/>
    </row>
    <row r="519" spans="1:11">
      <c r="A519" s="62">
        <v>130024</v>
      </c>
      <c r="B519" s="100" t="s">
        <v>406</v>
      </c>
      <c r="C519" s="8" t="s">
        <v>376</v>
      </c>
      <c r="D519" s="100">
        <v>203</v>
      </c>
      <c r="E519" s="52"/>
      <c r="F519" s="24">
        <v>1777</v>
      </c>
      <c r="G519" s="24"/>
      <c r="H519" s="24">
        <v>1</v>
      </c>
      <c r="I519" s="95">
        <v>1</v>
      </c>
      <c r="K519" s="94"/>
    </row>
    <row r="520" spans="1:11">
      <c r="A520" s="62">
        <v>130025</v>
      </c>
      <c r="B520" s="100" t="s">
        <v>407</v>
      </c>
      <c r="C520" s="8" t="s">
        <v>376</v>
      </c>
      <c r="D520" s="100">
        <v>303</v>
      </c>
      <c r="E520" s="52"/>
      <c r="F520" s="24">
        <v>1777</v>
      </c>
      <c r="G520" s="24"/>
      <c r="H520" s="24">
        <v>1</v>
      </c>
      <c r="I520" s="95">
        <v>1</v>
      </c>
      <c r="K520" s="94"/>
    </row>
    <row r="521" spans="1:11">
      <c r="A521" s="62">
        <v>130026</v>
      </c>
      <c r="B521" s="100" t="s">
        <v>408</v>
      </c>
      <c r="C521" s="8" t="s">
        <v>376</v>
      </c>
      <c r="D521" s="100">
        <v>304</v>
      </c>
      <c r="E521" s="52"/>
      <c r="F521" s="24">
        <v>1777</v>
      </c>
      <c r="G521" s="24"/>
      <c r="H521" s="24">
        <v>1</v>
      </c>
      <c r="I521" s="95">
        <v>1</v>
      </c>
      <c r="K521" s="94"/>
    </row>
    <row r="522" spans="1:11">
      <c r="A522" s="62">
        <v>130027</v>
      </c>
      <c r="B522" s="100" t="s">
        <v>409</v>
      </c>
      <c r="C522" s="8" t="s">
        <v>376</v>
      </c>
      <c r="D522" s="100">
        <v>604</v>
      </c>
      <c r="E522" s="52"/>
      <c r="F522" s="24">
        <v>1777</v>
      </c>
      <c r="G522" s="24"/>
      <c r="H522" s="24">
        <v>1</v>
      </c>
      <c r="I522" s="95">
        <v>1</v>
      </c>
      <c r="K522" s="94"/>
    </row>
    <row r="523" spans="1:11">
      <c r="A523" s="62">
        <v>130028</v>
      </c>
      <c r="B523" s="100" t="s">
        <v>410</v>
      </c>
      <c r="C523" s="8" t="s">
        <v>376</v>
      </c>
      <c r="D523" s="100">
        <v>706</v>
      </c>
      <c r="E523" s="52"/>
      <c r="F523" s="24">
        <v>1777</v>
      </c>
      <c r="G523" s="24"/>
      <c r="H523" s="24">
        <v>1</v>
      </c>
      <c r="I523" s="95">
        <v>1</v>
      </c>
      <c r="K523" s="94"/>
    </row>
    <row r="524" spans="1:11">
      <c r="A524" s="62">
        <v>130029</v>
      </c>
      <c r="B524" s="100" t="s">
        <v>411</v>
      </c>
      <c r="C524" s="8" t="s">
        <v>376</v>
      </c>
      <c r="D524" s="100">
        <v>707</v>
      </c>
      <c r="E524" s="52"/>
      <c r="F524" s="24">
        <v>1777</v>
      </c>
      <c r="G524" s="24"/>
      <c r="H524" s="24">
        <v>1</v>
      </c>
      <c r="I524" s="95">
        <v>1</v>
      </c>
      <c r="K524" s="94"/>
    </row>
    <row r="525" spans="1:11">
      <c r="A525" s="62">
        <v>130030</v>
      </c>
      <c r="B525" s="100" t="s">
        <v>412</v>
      </c>
      <c r="C525" s="8" t="s">
        <v>376</v>
      </c>
      <c r="D525" s="100">
        <v>806</v>
      </c>
      <c r="E525" s="52"/>
      <c r="F525" s="24">
        <v>1777</v>
      </c>
      <c r="G525" s="24"/>
      <c r="H525" s="24">
        <v>1</v>
      </c>
      <c r="I525" s="95">
        <v>1</v>
      </c>
      <c r="K525" s="94"/>
    </row>
    <row r="526" spans="1:11">
      <c r="A526" s="62">
        <v>130031</v>
      </c>
      <c r="B526" s="100" t="s">
        <v>413</v>
      </c>
      <c r="C526" s="8" t="s">
        <v>376</v>
      </c>
      <c r="D526" s="100">
        <v>807</v>
      </c>
      <c r="E526" s="52"/>
      <c r="F526" s="24">
        <v>1777</v>
      </c>
      <c r="G526" s="24"/>
      <c r="H526" s="24">
        <v>1</v>
      </c>
      <c r="I526" s="95">
        <v>1</v>
      </c>
      <c r="K526" s="94"/>
    </row>
    <row r="527" spans="1:11">
      <c r="A527" s="62">
        <v>130032</v>
      </c>
      <c r="B527" s="101" t="s">
        <v>414</v>
      </c>
      <c r="C527" s="8" t="s">
        <v>376</v>
      </c>
      <c r="D527" s="6">
        <v>603</v>
      </c>
      <c r="E527" s="52"/>
      <c r="F527" s="24">
        <v>1777</v>
      </c>
      <c r="G527" s="24"/>
      <c r="H527" s="24">
        <v>1</v>
      </c>
      <c r="I527" s="95">
        <v>1</v>
      </c>
      <c r="K527" s="94"/>
    </row>
    <row r="528" spans="1:11">
      <c r="A528" s="62">
        <v>130033</v>
      </c>
      <c r="B528" s="101" t="s">
        <v>415</v>
      </c>
      <c r="C528" s="8" t="s">
        <v>376</v>
      </c>
      <c r="D528" s="6">
        <v>604</v>
      </c>
      <c r="E528" s="52"/>
      <c r="F528" s="24">
        <v>1777</v>
      </c>
      <c r="G528" s="24"/>
      <c r="H528" s="24">
        <v>1</v>
      </c>
      <c r="I528" s="95">
        <v>1</v>
      </c>
      <c r="K528" s="94"/>
    </row>
    <row r="529" spans="1:11">
      <c r="A529" s="62">
        <v>130034</v>
      </c>
      <c r="B529" s="101" t="s">
        <v>416</v>
      </c>
      <c r="C529" s="8" t="s">
        <v>376</v>
      </c>
      <c r="D529" s="6">
        <v>705</v>
      </c>
      <c r="E529" s="52"/>
      <c r="F529" s="24">
        <v>1777</v>
      </c>
      <c r="G529" s="24"/>
      <c r="H529" s="24">
        <v>1</v>
      </c>
      <c r="I529" s="95">
        <v>1</v>
      </c>
      <c r="K529" s="94"/>
    </row>
    <row r="530" spans="1:11">
      <c r="A530" s="62">
        <v>130035</v>
      </c>
      <c r="B530" s="101" t="s">
        <v>417</v>
      </c>
      <c r="C530" s="8" t="s">
        <v>376</v>
      </c>
      <c r="D530" s="6">
        <v>706</v>
      </c>
      <c r="E530" s="52"/>
      <c r="F530" s="24">
        <v>1777</v>
      </c>
      <c r="G530" s="24"/>
      <c r="H530" s="24">
        <v>1</v>
      </c>
      <c r="I530" s="95">
        <v>1</v>
      </c>
      <c r="K530" s="94"/>
    </row>
    <row r="531" spans="1:11">
      <c r="A531" s="62">
        <v>130036</v>
      </c>
      <c r="B531" s="101" t="s">
        <v>418</v>
      </c>
      <c r="C531" s="8" t="s">
        <v>376</v>
      </c>
      <c r="D531" s="6">
        <v>707</v>
      </c>
      <c r="E531" s="52"/>
      <c r="F531" s="24">
        <v>1777</v>
      </c>
      <c r="G531" s="24"/>
      <c r="H531" s="24">
        <v>1</v>
      </c>
      <c r="I531" s="95">
        <v>1</v>
      </c>
      <c r="K531" s="94"/>
    </row>
    <row r="532" spans="1:11">
      <c r="A532" s="62">
        <v>130037</v>
      </c>
      <c r="B532" s="101" t="s">
        <v>419</v>
      </c>
      <c r="C532" s="8" t="s">
        <v>376</v>
      </c>
      <c r="D532" s="6">
        <v>708</v>
      </c>
      <c r="E532" s="52"/>
      <c r="F532" s="24">
        <v>1777</v>
      </c>
      <c r="G532" s="24"/>
      <c r="H532" s="24">
        <v>1</v>
      </c>
      <c r="I532" s="95">
        <v>1</v>
      </c>
      <c r="K532" s="94"/>
    </row>
    <row r="533" spans="1:11">
      <c r="A533" s="62">
        <v>130038</v>
      </c>
      <c r="B533" s="101" t="s">
        <v>420</v>
      </c>
      <c r="C533" s="8" t="s">
        <v>376</v>
      </c>
      <c r="D533" s="6">
        <v>805</v>
      </c>
      <c r="E533" s="52"/>
      <c r="F533" s="24">
        <v>1777</v>
      </c>
      <c r="G533" s="24"/>
      <c r="H533" s="24">
        <v>1</v>
      </c>
      <c r="I533" s="95">
        <v>1</v>
      </c>
      <c r="K533" s="94"/>
    </row>
    <row r="534" spans="1:11">
      <c r="A534" s="62">
        <v>130039</v>
      </c>
      <c r="B534" s="101" t="s">
        <v>421</v>
      </c>
      <c r="C534" s="8" t="s">
        <v>376</v>
      </c>
      <c r="D534" s="6">
        <v>806</v>
      </c>
      <c r="E534" s="52"/>
      <c r="F534" s="24">
        <v>1777</v>
      </c>
      <c r="G534" s="24"/>
      <c r="H534" s="24">
        <v>1</v>
      </c>
      <c r="I534" s="95">
        <v>1</v>
      </c>
      <c r="K534" s="94"/>
    </row>
    <row r="535" spans="1:11">
      <c r="A535" s="62">
        <v>130040</v>
      </c>
      <c r="B535" s="101" t="s">
        <v>422</v>
      </c>
      <c r="C535" s="8" t="s">
        <v>376</v>
      </c>
      <c r="D535" s="6">
        <v>807</v>
      </c>
      <c r="E535" s="52"/>
      <c r="F535" s="24">
        <v>1777</v>
      </c>
      <c r="G535" s="24"/>
      <c r="H535" s="24">
        <v>1</v>
      </c>
      <c r="I535" s="95">
        <v>1</v>
      </c>
      <c r="K535" s="94"/>
    </row>
    <row r="536" spans="1:11">
      <c r="A536" s="62">
        <v>130041</v>
      </c>
      <c r="B536" s="102" t="s">
        <v>423</v>
      </c>
      <c r="C536" s="21" t="s">
        <v>376</v>
      </c>
      <c r="D536" s="22">
        <v>808</v>
      </c>
      <c r="E536" s="92"/>
      <c r="F536" s="21">
        <v>1777</v>
      </c>
      <c r="G536" s="21"/>
      <c r="H536" s="21">
        <v>1</v>
      </c>
      <c r="I536" s="96">
        <v>1</v>
      </c>
      <c r="K536" s="94"/>
    </row>
    <row r="537" spans="1:11">
      <c r="A537" s="62">
        <v>130042</v>
      </c>
      <c r="B537" s="88" t="s">
        <v>381</v>
      </c>
      <c r="C537" s="17" t="s">
        <v>376</v>
      </c>
      <c r="D537" s="6">
        <v>105</v>
      </c>
      <c r="E537" s="52"/>
      <c r="F537" s="24">
        <v>148</v>
      </c>
      <c r="G537" s="24"/>
      <c r="H537" s="24">
        <v>1</v>
      </c>
      <c r="I537" s="95">
        <v>1</v>
      </c>
      <c r="K537" s="94"/>
    </row>
    <row r="538" spans="1:11">
      <c r="A538" s="62">
        <v>130043</v>
      </c>
      <c r="B538" s="88" t="s">
        <v>424</v>
      </c>
      <c r="C538" s="8" t="s">
        <v>376</v>
      </c>
      <c r="D538" s="6">
        <v>205</v>
      </c>
      <c r="F538" s="8">
        <v>148</v>
      </c>
      <c r="H538" s="8">
        <v>1</v>
      </c>
      <c r="I538" s="95">
        <v>1</v>
      </c>
      <c r="K538" s="94"/>
    </row>
    <row r="539" spans="1:11">
      <c r="A539" s="62">
        <v>130044</v>
      </c>
      <c r="B539" s="88" t="s">
        <v>425</v>
      </c>
      <c r="C539" s="8" t="s">
        <v>376</v>
      </c>
      <c r="D539" s="6">
        <v>305</v>
      </c>
      <c r="F539" s="8">
        <v>148</v>
      </c>
      <c r="H539" s="8">
        <v>1</v>
      </c>
      <c r="I539" s="95">
        <v>1</v>
      </c>
      <c r="K539" s="94"/>
    </row>
    <row r="540" spans="1:11">
      <c r="A540" s="62">
        <v>130045</v>
      </c>
      <c r="B540" s="88" t="s">
        <v>426</v>
      </c>
      <c r="C540" s="8" t="s">
        <v>376</v>
      </c>
      <c r="D540" s="6">
        <v>405</v>
      </c>
      <c r="F540" s="8">
        <v>148</v>
      </c>
      <c r="H540" s="8">
        <v>1</v>
      </c>
      <c r="I540" s="95">
        <v>1</v>
      </c>
      <c r="K540" s="94"/>
    </row>
    <row r="541" spans="1:11">
      <c r="A541" s="62">
        <v>130046</v>
      </c>
      <c r="B541" s="88" t="s">
        <v>380</v>
      </c>
      <c r="C541" s="8" t="s">
        <v>376</v>
      </c>
      <c r="D541" s="6">
        <v>505</v>
      </c>
      <c r="F541" s="8">
        <v>148</v>
      </c>
      <c r="H541" s="8">
        <v>1</v>
      </c>
      <c r="I541" s="95">
        <v>1</v>
      </c>
      <c r="K541" s="94"/>
    </row>
    <row r="542" spans="1:11">
      <c r="A542" s="62">
        <v>130047</v>
      </c>
      <c r="B542" s="88" t="s">
        <v>427</v>
      </c>
      <c r="C542" s="8" t="s">
        <v>376</v>
      </c>
      <c r="D542" s="6">
        <v>605</v>
      </c>
      <c r="F542" s="8">
        <v>148</v>
      </c>
      <c r="H542" s="8">
        <v>1</v>
      </c>
      <c r="I542" s="95">
        <v>1</v>
      </c>
      <c r="K542" s="94"/>
    </row>
    <row r="543" spans="1:11">
      <c r="A543" s="62">
        <v>130048</v>
      </c>
      <c r="B543" s="88" t="s">
        <v>428</v>
      </c>
      <c r="C543" s="8" t="s">
        <v>376</v>
      </c>
      <c r="D543" s="6">
        <v>709</v>
      </c>
      <c r="F543" s="8">
        <v>148</v>
      </c>
      <c r="H543" s="8">
        <v>1</v>
      </c>
      <c r="I543" s="95">
        <v>1</v>
      </c>
      <c r="K543" s="94"/>
    </row>
    <row r="544" spans="1:11">
      <c r="A544" s="62">
        <v>130049</v>
      </c>
      <c r="B544" s="88" t="s">
        <v>429</v>
      </c>
      <c r="C544" s="8" t="s">
        <v>376</v>
      </c>
      <c r="D544" s="6">
        <v>710</v>
      </c>
      <c r="F544" s="8">
        <v>148</v>
      </c>
      <c r="H544" s="8">
        <v>1</v>
      </c>
      <c r="I544" s="95">
        <v>1</v>
      </c>
      <c r="K544" s="94"/>
    </row>
    <row r="545" spans="1:11">
      <c r="A545" s="62">
        <v>130050</v>
      </c>
      <c r="B545" s="88" t="s">
        <v>430</v>
      </c>
      <c r="C545" s="8" t="s">
        <v>376</v>
      </c>
      <c r="D545" s="6">
        <v>809</v>
      </c>
      <c r="F545" s="8">
        <v>148</v>
      </c>
      <c r="H545" s="8">
        <v>1</v>
      </c>
      <c r="I545" s="95">
        <v>1</v>
      </c>
      <c r="K545" s="94"/>
    </row>
    <row r="546" spans="1:11">
      <c r="A546" s="62">
        <v>130051</v>
      </c>
      <c r="B546" s="88" t="s">
        <v>431</v>
      </c>
      <c r="C546" s="24" t="s">
        <v>376</v>
      </c>
      <c r="D546" s="6">
        <v>810</v>
      </c>
      <c r="E546" s="52"/>
      <c r="F546" s="8">
        <v>148</v>
      </c>
      <c r="G546" s="24"/>
      <c r="H546" s="24">
        <v>1</v>
      </c>
      <c r="I546" s="95">
        <v>1</v>
      </c>
      <c r="K546" s="94"/>
    </row>
    <row r="547" spans="1:11">
      <c r="A547" s="62">
        <v>130052</v>
      </c>
      <c r="B547" s="103" t="s">
        <v>383</v>
      </c>
      <c r="C547" s="17" t="s">
        <v>376</v>
      </c>
      <c r="D547" s="18">
        <v>106</v>
      </c>
      <c r="E547" s="86"/>
      <c r="F547" s="17">
        <v>1</v>
      </c>
      <c r="G547" s="17"/>
      <c r="H547" s="17">
        <v>1</v>
      </c>
      <c r="I547" s="93">
        <v>1</v>
      </c>
      <c r="K547" s="94"/>
    </row>
    <row r="548" spans="1:11">
      <c r="A548" s="62">
        <v>130053</v>
      </c>
      <c r="B548" s="104" t="s">
        <v>432</v>
      </c>
      <c r="C548" s="24" t="s">
        <v>376</v>
      </c>
      <c r="D548" s="6">
        <v>206</v>
      </c>
      <c r="E548" s="52"/>
      <c r="F548" s="24">
        <v>1</v>
      </c>
      <c r="G548" s="24"/>
      <c r="H548" s="24">
        <v>1</v>
      </c>
      <c r="I548" s="95">
        <v>1</v>
      </c>
      <c r="K548" s="94"/>
    </row>
    <row r="549" spans="1:11">
      <c r="A549" s="62">
        <v>130054</v>
      </c>
      <c r="B549" s="104" t="s">
        <v>433</v>
      </c>
      <c r="C549" s="24" t="s">
        <v>376</v>
      </c>
      <c r="D549" s="6">
        <v>306</v>
      </c>
      <c r="E549" s="52"/>
      <c r="F549" s="24">
        <v>1</v>
      </c>
      <c r="G549" s="24"/>
      <c r="H549" s="24">
        <v>1</v>
      </c>
      <c r="I549" s="95">
        <v>1</v>
      </c>
      <c r="K549" s="94"/>
    </row>
    <row r="550" spans="1:11">
      <c r="A550" s="62">
        <v>130055</v>
      </c>
      <c r="B550" s="104" t="s">
        <v>434</v>
      </c>
      <c r="C550" s="24" t="s">
        <v>376</v>
      </c>
      <c r="D550" s="6">
        <v>406</v>
      </c>
      <c r="E550" s="52"/>
      <c r="F550" s="24">
        <v>74</v>
      </c>
      <c r="G550" s="24"/>
      <c r="H550" s="24">
        <v>1</v>
      </c>
      <c r="I550" s="95">
        <v>1</v>
      </c>
      <c r="K550" s="94"/>
    </row>
    <row r="551" spans="1:11">
      <c r="A551" s="62">
        <v>130056</v>
      </c>
      <c r="B551" s="104" t="s">
        <v>434</v>
      </c>
      <c r="C551" s="24" t="s">
        <v>376</v>
      </c>
      <c r="D551" s="6">
        <v>407</v>
      </c>
      <c r="E551" s="52"/>
      <c r="F551" s="24">
        <v>74</v>
      </c>
      <c r="G551" s="24"/>
      <c r="H551" s="24">
        <v>1</v>
      </c>
      <c r="I551" s="95">
        <v>1</v>
      </c>
      <c r="K551" s="94"/>
    </row>
    <row r="552" spans="1:11">
      <c r="A552" s="62">
        <v>130057</v>
      </c>
      <c r="B552" s="104" t="s">
        <v>382</v>
      </c>
      <c r="C552" s="24" t="s">
        <v>376</v>
      </c>
      <c r="D552" s="6">
        <v>506</v>
      </c>
      <c r="E552" s="52"/>
      <c r="F552" s="24">
        <v>74</v>
      </c>
      <c r="G552" s="24"/>
      <c r="H552" s="24">
        <v>1</v>
      </c>
      <c r="I552" s="95">
        <v>1</v>
      </c>
      <c r="K552" s="94"/>
    </row>
    <row r="553" spans="1:11">
      <c r="A553" s="62">
        <v>130058</v>
      </c>
      <c r="B553" s="104" t="s">
        <v>382</v>
      </c>
      <c r="C553" s="24" t="s">
        <v>376</v>
      </c>
      <c r="D553" s="6">
        <v>507</v>
      </c>
      <c r="E553" s="52"/>
      <c r="F553" s="24">
        <v>74</v>
      </c>
      <c r="G553" s="24"/>
      <c r="H553" s="24">
        <v>1</v>
      </c>
      <c r="I553" s="95">
        <v>1</v>
      </c>
      <c r="K553" s="94"/>
    </row>
    <row r="554" spans="1:11">
      <c r="A554" s="62">
        <v>130059</v>
      </c>
      <c r="B554" s="104" t="s">
        <v>435</v>
      </c>
      <c r="C554" s="24" t="s">
        <v>376</v>
      </c>
      <c r="D554" s="6">
        <v>606</v>
      </c>
      <c r="E554" s="52"/>
      <c r="F554" s="24">
        <v>74</v>
      </c>
      <c r="G554" s="24"/>
      <c r="H554" s="24">
        <v>1</v>
      </c>
      <c r="I554" s="95">
        <v>1</v>
      </c>
      <c r="K554" s="94"/>
    </row>
    <row r="555" spans="1:11">
      <c r="A555" s="62">
        <v>130060</v>
      </c>
      <c r="B555" s="104" t="s">
        <v>435</v>
      </c>
      <c r="C555" s="24" t="s">
        <v>376</v>
      </c>
      <c r="D555" s="6">
        <v>607</v>
      </c>
      <c r="E555" s="52"/>
      <c r="F555" s="24">
        <v>74</v>
      </c>
      <c r="G555" s="24"/>
      <c r="H555" s="24">
        <v>1</v>
      </c>
      <c r="I555" s="95">
        <v>1</v>
      </c>
      <c r="K555" s="94"/>
    </row>
    <row r="556" spans="1:11">
      <c r="A556" s="62">
        <v>130061</v>
      </c>
      <c r="B556" s="104" t="s">
        <v>436</v>
      </c>
      <c r="C556" s="24" t="s">
        <v>376</v>
      </c>
      <c r="D556" s="6">
        <v>711</v>
      </c>
      <c r="E556" s="52"/>
      <c r="F556" s="24">
        <v>1</v>
      </c>
      <c r="G556" s="24"/>
      <c r="H556" s="24">
        <v>1</v>
      </c>
      <c r="I556" s="95">
        <v>1</v>
      </c>
      <c r="K556" s="94"/>
    </row>
    <row r="557" spans="1:11">
      <c r="A557" s="62">
        <v>130062</v>
      </c>
      <c r="B557" s="104" t="s">
        <v>437</v>
      </c>
      <c r="C557" s="24" t="s">
        <v>376</v>
      </c>
      <c r="D557" s="6">
        <v>712</v>
      </c>
      <c r="E557" s="52"/>
      <c r="F557" s="24">
        <v>74</v>
      </c>
      <c r="G557" s="24"/>
      <c r="H557" s="24">
        <v>1</v>
      </c>
      <c r="I557" s="95">
        <v>1</v>
      </c>
      <c r="K557" s="94"/>
    </row>
    <row r="558" spans="1:11">
      <c r="A558" s="62">
        <v>130063</v>
      </c>
      <c r="B558" s="104" t="s">
        <v>438</v>
      </c>
      <c r="C558" s="24" t="s">
        <v>376</v>
      </c>
      <c r="D558" s="6">
        <v>713</v>
      </c>
      <c r="E558" s="52"/>
      <c r="F558" s="24">
        <v>74</v>
      </c>
      <c r="G558" s="24"/>
      <c r="H558" s="24">
        <v>1</v>
      </c>
      <c r="I558" s="95">
        <v>1</v>
      </c>
      <c r="K558" s="94"/>
    </row>
    <row r="559" spans="1:11">
      <c r="A559" s="62">
        <v>130064</v>
      </c>
      <c r="B559" s="104" t="s">
        <v>439</v>
      </c>
      <c r="C559" s="24" t="s">
        <v>376</v>
      </c>
      <c r="D559" s="6">
        <v>811</v>
      </c>
      <c r="E559" s="52"/>
      <c r="F559" s="24">
        <v>1</v>
      </c>
      <c r="G559" s="24"/>
      <c r="H559" s="24">
        <v>1</v>
      </c>
      <c r="I559" s="95">
        <v>1</v>
      </c>
      <c r="K559" s="94"/>
    </row>
    <row r="560" spans="1:11">
      <c r="A560" s="62">
        <v>130065</v>
      </c>
      <c r="B560" s="104" t="s">
        <v>440</v>
      </c>
      <c r="C560" s="24" t="s">
        <v>376</v>
      </c>
      <c r="D560" s="6">
        <v>812</v>
      </c>
      <c r="E560" s="52"/>
      <c r="F560" s="24">
        <v>74</v>
      </c>
      <c r="G560" s="24"/>
      <c r="H560" s="24">
        <v>1</v>
      </c>
      <c r="I560" s="95">
        <v>1</v>
      </c>
      <c r="K560" s="94"/>
    </row>
    <row r="561" spans="1:11">
      <c r="A561" s="62">
        <v>130066</v>
      </c>
      <c r="B561" s="105" t="s">
        <v>441</v>
      </c>
      <c r="C561" s="21" t="s">
        <v>376</v>
      </c>
      <c r="D561" s="22">
        <v>813</v>
      </c>
      <c r="E561" s="92"/>
      <c r="F561" s="21">
        <v>74</v>
      </c>
      <c r="G561" s="21"/>
      <c r="H561" s="21">
        <v>1</v>
      </c>
      <c r="I561" s="96">
        <v>1</v>
      </c>
      <c r="K561" s="94"/>
    </row>
    <row r="562" spans="1:9">
      <c r="A562" s="27">
        <v>14001</v>
      </c>
      <c r="B562" s="71" t="s">
        <v>275</v>
      </c>
      <c r="C562" s="18" t="s">
        <v>240</v>
      </c>
      <c r="D562" s="18">
        <v>1</v>
      </c>
      <c r="E562" s="19">
        <v>1</v>
      </c>
      <c r="F562" s="18">
        <v>12000</v>
      </c>
      <c r="G562" s="18"/>
      <c r="H562" s="18">
        <v>1</v>
      </c>
      <c r="I562" s="45">
        <v>1</v>
      </c>
    </row>
    <row r="563" spans="1:9">
      <c r="A563" s="27">
        <v>14002</v>
      </c>
      <c r="B563" s="72" t="s">
        <v>276</v>
      </c>
      <c r="C563" s="6" t="s">
        <v>240</v>
      </c>
      <c r="D563" s="14">
        <v>2</v>
      </c>
      <c r="E563" s="13">
        <v>1</v>
      </c>
      <c r="F563" s="18">
        <v>12000</v>
      </c>
      <c r="G563" s="6"/>
      <c r="H563" s="6">
        <v>1</v>
      </c>
      <c r="I563" s="47">
        <v>1</v>
      </c>
    </row>
    <row r="564" spans="1:9">
      <c r="A564" s="27">
        <v>14003</v>
      </c>
      <c r="B564" s="72" t="s">
        <v>277</v>
      </c>
      <c r="C564" s="6" t="s">
        <v>240</v>
      </c>
      <c r="D564" s="14">
        <v>3</v>
      </c>
      <c r="E564" s="13">
        <v>1</v>
      </c>
      <c r="F564" s="18">
        <v>12000</v>
      </c>
      <c r="G564" s="6"/>
      <c r="H564" s="6">
        <v>1</v>
      </c>
      <c r="I564" s="47">
        <v>1</v>
      </c>
    </row>
    <row r="565" spans="1:9">
      <c r="A565" s="27">
        <v>14004</v>
      </c>
      <c r="B565" s="72" t="s">
        <v>278</v>
      </c>
      <c r="C565" s="6" t="s">
        <v>240</v>
      </c>
      <c r="D565" s="14">
        <v>4</v>
      </c>
      <c r="E565" s="13">
        <v>1</v>
      </c>
      <c r="F565" s="18">
        <v>12000</v>
      </c>
      <c r="G565" s="6"/>
      <c r="H565" s="6">
        <v>1</v>
      </c>
      <c r="I565" s="47">
        <v>1</v>
      </c>
    </row>
    <row r="566" spans="1:9">
      <c r="A566" s="27">
        <v>14005</v>
      </c>
      <c r="B566" s="72" t="s">
        <v>279</v>
      </c>
      <c r="C566" s="6" t="s">
        <v>240</v>
      </c>
      <c r="D566" s="14">
        <v>5</v>
      </c>
      <c r="E566" s="13">
        <v>1</v>
      </c>
      <c r="F566" s="18">
        <v>12000</v>
      </c>
      <c r="G566" s="6"/>
      <c r="H566" s="6">
        <v>1</v>
      </c>
      <c r="I566" s="47">
        <v>1</v>
      </c>
    </row>
    <row r="567" spans="1:9">
      <c r="A567" s="27">
        <v>14006</v>
      </c>
      <c r="B567" s="73" t="s">
        <v>280</v>
      </c>
      <c r="C567" s="6" t="s">
        <v>240</v>
      </c>
      <c r="D567" s="14">
        <v>6</v>
      </c>
      <c r="E567" s="13">
        <v>1</v>
      </c>
      <c r="F567" s="18">
        <v>12000</v>
      </c>
      <c r="G567" s="6"/>
      <c r="H567" s="6">
        <v>1</v>
      </c>
      <c r="I567" s="47">
        <v>1</v>
      </c>
    </row>
    <row r="568" spans="1:9">
      <c r="A568" s="27">
        <v>14007</v>
      </c>
      <c r="B568" s="72" t="s">
        <v>281</v>
      </c>
      <c r="C568" s="6" t="s">
        <v>240</v>
      </c>
      <c r="D568" s="14">
        <v>7</v>
      </c>
      <c r="E568" s="13">
        <v>1</v>
      </c>
      <c r="F568" s="18">
        <v>12000</v>
      </c>
      <c r="G568" s="6"/>
      <c r="H568" s="6">
        <v>1</v>
      </c>
      <c r="I568" s="47">
        <v>1</v>
      </c>
    </row>
    <row r="569" spans="1:9">
      <c r="A569" s="27">
        <v>14008</v>
      </c>
      <c r="B569" s="73" t="s">
        <v>282</v>
      </c>
      <c r="C569" s="6" t="s">
        <v>240</v>
      </c>
      <c r="D569" s="14">
        <v>8</v>
      </c>
      <c r="E569" s="13">
        <v>1</v>
      </c>
      <c r="F569" s="18">
        <v>12000</v>
      </c>
      <c r="G569" s="6"/>
      <c r="H569" s="6">
        <v>1</v>
      </c>
      <c r="I569" s="47">
        <v>1</v>
      </c>
    </row>
    <row r="570" spans="1:9">
      <c r="A570" s="27">
        <v>14009</v>
      </c>
      <c r="B570" s="73" t="s">
        <v>283</v>
      </c>
      <c r="C570" s="6" t="s">
        <v>240</v>
      </c>
      <c r="D570" s="14">
        <v>9</v>
      </c>
      <c r="E570" s="13">
        <v>1</v>
      </c>
      <c r="F570" s="18">
        <v>12000</v>
      </c>
      <c r="G570" s="6"/>
      <c r="H570" s="6">
        <v>1</v>
      </c>
      <c r="I570" s="47">
        <v>1</v>
      </c>
    </row>
    <row r="571" spans="1:9">
      <c r="A571" s="27">
        <v>14010</v>
      </c>
      <c r="B571" s="72" t="s">
        <v>284</v>
      </c>
      <c r="C571" s="6" t="s">
        <v>240</v>
      </c>
      <c r="D571" s="14">
        <v>10</v>
      </c>
      <c r="E571" s="13">
        <v>1</v>
      </c>
      <c r="F571" s="18">
        <v>12000</v>
      </c>
      <c r="G571" s="6"/>
      <c r="H571" s="6">
        <v>1</v>
      </c>
      <c r="I571" s="47">
        <v>1</v>
      </c>
    </row>
    <row r="572" spans="1:9">
      <c r="A572" s="27">
        <v>14011</v>
      </c>
      <c r="B572" s="72" t="s">
        <v>285</v>
      </c>
      <c r="C572" s="6" t="s">
        <v>240</v>
      </c>
      <c r="D572" s="14">
        <v>12</v>
      </c>
      <c r="E572" s="13">
        <v>1</v>
      </c>
      <c r="F572" s="18">
        <v>12000</v>
      </c>
      <c r="G572" s="6"/>
      <c r="H572" s="6">
        <v>1</v>
      </c>
      <c r="I572" s="47">
        <v>1</v>
      </c>
    </row>
    <row r="573" spans="1:9">
      <c r="A573" s="27">
        <v>14012</v>
      </c>
      <c r="B573" s="72" t="s">
        <v>286</v>
      </c>
      <c r="C573" s="6" t="s">
        <v>240</v>
      </c>
      <c r="D573" s="14">
        <v>13</v>
      </c>
      <c r="E573" s="13">
        <v>1</v>
      </c>
      <c r="F573" s="18">
        <v>12000</v>
      </c>
      <c r="G573" s="6"/>
      <c r="H573" s="6">
        <v>1</v>
      </c>
      <c r="I573" s="47">
        <v>1</v>
      </c>
    </row>
    <row r="574" spans="1:9">
      <c r="A574" s="27">
        <v>14013</v>
      </c>
      <c r="B574" s="72" t="s">
        <v>287</v>
      </c>
      <c r="C574" s="6" t="s">
        <v>240</v>
      </c>
      <c r="D574" s="14">
        <v>14</v>
      </c>
      <c r="E574" s="13">
        <v>1</v>
      </c>
      <c r="F574" s="18">
        <v>12000</v>
      </c>
      <c r="G574" s="6"/>
      <c r="H574" s="6">
        <v>1</v>
      </c>
      <c r="I574" s="47">
        <v>1</v>
      </c>
    </row>
    <row r="575" spans="1:9">
      <c r="A575" s="27">
        <v>14014</v>
      </c>
      <c r="B575" s="72" t="s">
        <v>288</v>
      </c>
      <c r="C575" s="6" t="s">
        <v>240</v>
      </c>
      <c r="D575" s="14">
        <v>15</v>
      </c>
      <c r="E575" s="13">
        <v>1</v>
      </c>
      <c r="F575" s="18">
        <v>12000</v>
      </c>
      <c r="G575" s="6"/>
      <c r="H575" s="6">
        <v>1</v>
      </c>
      <c r="I575" s="47">
        <v>1</v>
      </c>
    </row>
    <row r="576" spans="1:9">
      <c r="A576" s="27">
        <v>14015</v>
      </c>
      <c r="B576" s="72" t="s">
        <v>289</v>
      </c>
      <c r="C576" s="6" t="s">
        <v>240</v>
      </c>
      <c r="D576" s="14">
        <v>16</v>
      </c>
      <c r="E576" s="13">
        <v>1</v>
      </c>
      <c r="F576" s="18">
        <v>12000</v>
      </c>
      <c r="G576" s="6"/>
      <c r="H576" s="6">
        <v>1</v>
      </c>
      <c r="I576" s="47">
        <v>1</v>
      </c>
    </row>
    <row r="577" spans="1:9">
      <c r="A577" s="27">
        <v>14016</v>
      </c>
      <c r="B577" s="72" t="s">
        <v>290</v>
      </c>
      <c r="C577" s="6" t="s">
        <v>240</v>
      </c>
      <c r="D577" s="14">
        <v>17</v>
      </c>
      <c r="E577" s="13">
        <v>1</v>
      </c>
      <c r="F577" s="18">
        <v>12000</v>
      </c>
      <c r="G577" s="6"/>
      <c r="H577" s="6">
        <v>1</v>
      </c>
      <c r="I577" s="47">
        <v>1</v>
      </c>
    </row>
    <row r="578" spans="1:9">
      <c r="A578" s="27">
        <v>14017</v>
      </c>
      <c r="B578" s="72" t="s">
        <v>291</v>
      </c>
      <c r="C578" s="6" t="s">
        <v>240</v>
      </c>
      <c r="D578" s="14">
        <v>18</v>
      </c>
      <c r="E578" s="13">
        <v>1</v>
      </c>
      <c r="F578" s="18">
        <v>12000</v>
      </c>
      <c r="G578" s="6"/>
      <c r="H578" s="6">
        <v>1</v>
      </c>
      <c r="I578" s="47">
        <v>1</v>
      </c>
    </row>
    <row r="579" spans="1:9">
      <c r="A579" s="27">
        <v>14018</v>
      </c>
      <c r="B579" s="72" t="s">
        <v>292</v>
      </c>
      <c r="C579" s="6" t="s">
        <v>240</v>
      </c>
      <c r="D579" s="14">
        <v>19</v>
      </c>
      <c r="E579" s="13">
        <v>1</v>
      </c>
      <c r="F579" s="18">
        <v>12000</v>
      </c>
      <c r="G579" s="6"/>
      <c r="H579" s="6">
        <v>1</v>
      </c>
      <c r="I579" s="47">
        <v>1</v>
      </c>
    </row>
    <row r="580" spans="1:9">
      <c r="A580" s="27">
        <v>14019</v>
      </c>
      <c r="B580" s="72" t="s">
        <v>293</v>
      </c>
      <c r="C580" s="6" t="s">
        <v>240</v>
      </c>
      <c r="D580" s="14">
        <v>20</v>
      </c>
      <c r="E580" s="13">
        <v>1</v>
      </c>
      <c r="F580" s="18">
        <v>12000</v>
      </c>
      <c r="G580" s="6"/>
      <c r="H580" s="6">
        <v>1</v>
      </c>
      <c r="I580" s="47">
        <v>1</v>
      </c>
    </row>
    <row r="581" spans="1:9">
      <c r="A581" s="27">
        <v>14020</v>
      </c>
      <c r="B581" s="72" t="s">
        <v>294</v>
      </c>
      <c r="C581" s="6" t="s">
        <v>240</v>
      </c>
      <c r="D581" s="14">
        <v>21</v>
      </c>
      <c r="E581" s="13">
        <v>1</v>
      </c>
      <c r="F581" s="18">
        <v>12000</v>
      </c>
      <c r="G581" s="6"/>
      <c r="H581" s="6">
        <v>1</v>
      </c>
      <c r="I581" s="47">
        <v>1</v>
      </c>
    </row>
    <row r="582" spans="1:9">
      <c r="A582" s="27">
        <v>14021</v>
      </c>
      <c r="B582" s="72" t="s">
        <v>295</v>
      </c>
      <c r="C582" s="6" t="s">
        <v>240</v>
      </c>
      <c r="D582" s="14">
        <v>22</v>
      </c>
      <c r="E582" s="13">
        <v>1</v>
      </c>
      <c r="F582" s="18">
        <v>12000</v>
      </c>
      <c r="G582" s="6"/>
      <c r="H582" s="6">
        <v>1</v>
      </c>
      <c r="I582" s="47">
        <v>1</v>
      </c>
    </row>
    <row r="583" spans="1:9">
      <c r="A583" s="27">
        <v>14022</v>
      </c>
      <c r="B583" s="72" t="s">
        <v>296</v>
      </c>
      <c r="C583" s="6" t="s">
        <v>240</v>
      </c>
      <c r="D583" s="14">
        <v>23</v>
      </c>
      <c r="E583" s="13">
        <v>1</v>
      </c>
      <c r="F583" s="18">
        <v>12000</v>
      </c>
      <c r="G583" s="6"/>
      <c r="H583" s="6">
        <v>1</v>
      </c>
      <c r="I583" s="47">
        <v>1</v>
      </c>
    </row>
    <row r="584" spans="1:9">
      <c r="A584" s="27">
        <v>14023</v>
      </c>
      <c r="B584" s="72" t="s">
        <v>297</v>
      </c>
      <c r="C584" s="6" t="s">
        <v>240</v>
      </c>
      <c r="D584" s="14">
        <v>24</v>
      </c>
      <c r="E584" s="13">
        <v>1</v>
      </c>
      <c r="F584" s="18">
        <v>12000</v>
      </c>
      <c r="G584" s="6"/>
      <c r="H584" s="6">
        <v>1</v>
      </c>
      <c r="I584" s="47">
        <v>1</v>
      </c>
    </row>
    <row r="585" spans="1:9">
      <c r="A585" s="27">
        <v>14024</v>
      </c>
      <c r="B585" s="72" t="s">
        <v>298</v>
      </c>
      <c r="C585" s="6" t="s">
        <v>240</v>
      </c>
      <c r="D585" s="14">
        <v>25</v>
      </c>
      <c r="E585" s="13">
        <v>1</v>
      </c>
      <c r="F585" s="18">
        <v>12000</v>
      </c>
      <c r="G585" s="6"/>
      <c r="H585" s="6">
        <v>1</v>
      </c>
      <c r="I585" s="47">
        <v>1</v>
      </c>
    </row>
    <row r="586" spans="1:9">
      <c r="A586" s="27">
        <v>14025</v>
      </c>
      <c r="B586" s="74" t="s">
        <v>299</v>
      </c>
      <c r="C586" s="22" t="s">
        <v>240</v>
      </c>
      <c r="D586" s="22">
        <v>26</v>
      </c>
      <c r="E586" s="23">
        <v>1</v>
      </c>
      <c r="F586" s="18">
        <v>12000</v>
      </c>
      <c r="G586" s="22"/>
      <c r="H586" s="22">
        <v>1</v>
      </c>
      <c r="I586" s="46">
        <v>1</v>
      </c>
    </row>
    <row r="587" spans="1:9">
      <c r="A587" s="27">
        <v>14026</v>
      </c>
      <c r="B587" s="75" t="s">
        <v>300</v>
      </c>
      <c r="C587" s="18" t="s">
        <v>240</v>
      </c>
      <c r="D587" s="18">
        <v>1</v>
      </c>
      <c r="E587" s="19">
        <v>2</v>
      </c>
      <c r="F587" s="18">
        <v>8015</v>
      </c>
      <c r="G587" s="18"/>
      <c r="H587" s="18">
        <v>1</v>
      </c>
      <c r="I587" s="45">
        <v>1</v>
      </c>
    </row>
    <row r="588" spans="1:9">
      <c r="A588" s="27">
        <v>14027</v>
      </c>
      <c r="B588" s="15" t="s">
        <v>301</v>
      </c>
      <c r="C588" s="6" t="s">
        <v>240</v>
      </c>
      <c r="D588" s="14">
        <v>2</v>
      </c>
      <c r="E588" s="13">
        <v>2</v>
      </c>
      <c r="F588" s="18">
        <v>8015</v>
      </c>
      <c r="G588" s="6"/>
      <c r="H588" s="6">
        <v>1</v>
      </c>
      <c r="I588" s="47">
        <v>1</v>
      </c>
    </row>
    <row r="589" spans="1:9">
      <c r="A589" s="27">
        <v>14028</v>
      </c>
      <c r="B589" s="15" t="s">
        <v>239</v>
      </c>
      <c r="C589" s="6" t="s">
        <v>240</v>
      </c>
      <c r="D589" s="14">
        <v>3</v>
      </c>
      <c r="E589" s="13">
        <v>2</v>
      </c>
      <c r="F589" s="18">
        <v>8015</v>
      </c>
      <c r="G589" s="6"/>
      <c r="H589" s="6">
        <v>1</v>
      </c>
      <c r="I589" s="47">
        <v>1</v>
      </c>
    </row>
    <row r="590" spans="1:9">
      <c r="A590" s="27">
        <v>14029</v>
      </c>
      <c r="B590" s="15" t="s">
        <v>302</v>
      </c>
      <c r="C590" s="6" t="s">
        <v>240</v>
      </c>
      <c r="D590" s="14">
        <v>4</v>
      </c>
      <c r="E590" s="13">
        <v>2</v>
      </c>
      <c r="F590" s="18">
        <v>8015</v>
      </c>
      <c r="G590" s="6"/>
      <c r="H590" s="6">
        <v>1</v>
      </c>
      <c r="I590" s="47">
        <v>1</v>
      </c>
    </row>
    <row r="591" spans="1:9">
      <c r="A591" s="27">
        <v>14030</v>
      </c>
      <c r="B591" s="15" t="s">
        <v>303</v>
      </c>
      <c r="C591" s="6" t="s">
        <v>240</v>
      </c>
      <c r="D591" s="14">
        <v>5</v>
      </c>
      <c r="E591" s="13">
        <v>2</v>
      </c>
      <c r="F591" s="18">
        <v>8015</v>
      </c>
      <c r="G591" s="6"/>
      <c r="H591" s="6">
        <v>1</v>
      </c>
      <c r="I591" s="47">
        <v>1</v>
      </c>
    </row>
    <row r="592" spans="1:9">
      <c r="A592" s="27">
        <v>14031</v>
      </c>
      <c r="B592" s="76" t="s">
        <v>304</v>
      </c>
      <c r="C592" s="6" t="s">
        <v>240</v>
      </c>
      <c r="D592" s="14">
        <v>6</v>
      </c>
      <c r="E592" s="13">
        <v>2</v>
      </c>
      <c r="F592" s="18">
        <v>8015</v>
      </c>
      <c r="G592" s="6"/>
      <c r="H592" s="6">
        <v>1</v>
      </c>
      <c r="I592" s="47">
        <v>1</v>
      </c>
    </row>
    <row r="593" spans="1:9">
      <c r="A593" s="27">
        <v>14032</v>
      </c>
      <c r="B593" s="15" t="s">
        <v>305</v>
      </c>
      <c r="C593" s="6" t="s">
        <v>240</v>
      </c>
      <c r="D593" s="14">
        <v>7</v>
      </c>
      <c r="E593" s="13">
        <v>2</v>
      </c>
      <c r="F593" s="18">
        <v>8015</v>
      </c>
      <c r="G593" s="6"/>
      <c r="H593" s="6">
        <v>1</v>
      </c>
      <c r="I593" s="47">
        <v>1</v>
      </c>
    </row>
    <row r="594" spans="1:9">
      <c r="A594" s="27">
        <v>14033</v>
      </c>
      <c r="B594" s="76" t="s">
        <v>306</v>
      </c>
      <c r="C594" s="6" t="s">
        <v>240</v>
      </c>
      <c r="D594" s="14">
        <v>8</v>
      </c>
      <c r="E594" s="13">
        <v>2</v>
      </c>
      <c r="F594" s="18">
        <v>8015</v>
      </c>
      <c r="G594" s="6"/>
      <c r="H594" s="6">
        <v>1</v>
      </c>
      <c r="I594" s="47">
        <v>1</v>
      </c>
    </row>
    <row r="595" spans="1:9">
      <c r="A595" s="27">
        <v>14034</v>
      </c>
      <c r="B595" s="76" t="s">
        <v>307</v>
      </c>
      <c r="C595" s="6" t="s">
        <v>240</v>
      </c>
      <c r="D595" s="14">
        <v>9</v>
      </c>
      <c r="E595" s="13">
        <v>2</v>
      </c>
      <c r="F595" s="18">
        <v>8015</v>
      </c>
      <c r="G595" s="6"/>
      <c r="H595" s="6">
        <v>1</v>
      </c>
      <c r="I595" s="47">
        <v>1</v>
      </c>
    </row>
    <row r="596" spans="1:9">
      <c r="A596" s="27">
        <v>14035</v>
      </c>
      <c r="B596" s="15" t="s">
        <v>308</v>
      </c>
      <c r="C596" s="6" t="s">
        <v>240</v>
      </c>
      <c r="D596" s="14">
        <v>10</v>
      </c>
      <c r="E596" s="13">
        <v>2</v>
      </c>
      <c r="F596" s="18">
        <v>8015</v>
      </c>
      <c r="G596" s="6"/>
      <c r="H596" s="6">
        <v>1</v>
      </c>
      <c r="I596" s="47">
        <v>1</v>
      </c>
    </row>
    <row r="597" spans="1:9">
      <c r="A597" s="27">
        <v>14036</v>
      </c>
      <c r="B597" s="15" t="s">
        <v>309</v>
      </c>
      <c r="C597" s="6" t="s">
        <v>240</v>
      </c>
      <c r="D597" s="14">
        <v>12</v>
      </c>
      <c r="E597" s="13">
        <v>2</v>
      </c>
      <c r="F597" s="18">
        <v>8015</v>
      </c>
      <c r="G597" s="6"/>
      <c r="H597" s="6">
        <v>1</v>
      </c>
      <c r="I597" s="47">
        <v>1</v>
      </c>
    </row>
    <row r="598" spans="1:9">
      <c r="A598" s="27">
        <v>14037</v>
      </c>
      <c r="B598" s="15" t="s">
        <v>310</v>
      </c>
      <c r="C598" s="6" t="s">
        <v>240</v>
      </c>
      <c r="D598" s="14">
        <v>13</v>
      </c>
      <c r="E598" s="13">
        <v>2</v>
      </c>
      <c r="F598" s="18">
        <v>8015</v>
      </c>
      <c r="G598" s="6"/>
      <c r="H598" s="6">
        <v>1</v>
      </c>
      <c r="I598" s="47">
        <v>1</v>
      </c>
    </row>
    <row r="599" spans="1:9">
      <c r="A599" s="27">
        <v>14038</v>
      </c>
      <c r="B599" s="15" t="s">
        <v>311</v>
      </c>
      <c r="C599" s="6" t="s">
        <v>240</v>
      </c>
      <c r="D599" s="14">
        <v>14</v>
      </c>
      <c r="E599" s="13">
        <v>2</v>
      </c>
      <c r="F599" s="18">
        <v>8015</v>
      </c>
      <c r="G599" s="6"/>
      <c r="H599" s="6">
        <v>1</v>
      </c>
      <c r="I599" s="47">
        <v>1</v>
      </c>
    </row>
    <row r="600" spans="1:9">
      <c r="A600" s="27">
        <v>14039</v>
      </c>
      <c r="B600" s="15" t="s">
        <v>312</v>
      </c>
      <c r="C600" s="6" t="s">
        <v>240</v>
      </c>
      <c r="D600" s="14">
        <v>15</v>
      </c>
      <c r="E600" s="13">
        <v>2</v>
      </c>
      <c r="F600" s="18">
        <v>8015</v>
      </c>
      <c r="G600" s="6"/>
      <c r="H600" s="6">
        <v>1</v>
      </c>
      <c r="I600" s="47">
        <v>1</v>
      </c>
    </row>
    <row r="601" spans="1:9">
      <c r="A601" s="27">
        <v>14040</v>
      </c>
      <c r="B601" s="15" t="s">
        <v>313</v>
      </c>
      <c r="C601" s="6" t="s">
        <v>240</v>
      </c>
      <c r="D601" s="14">
        <v>16</v>
      </c>
      <c r="E601" s="13">
        <v>2</v>
      </c>
      <c r="F601" s="18">
        <v>8015</v>
      </c>
      <c r="G601" s="6"/>
      <c r="H601" s="6">
        <v>1</v>
      </c>
      <c r="I601" s="47">
        <v>1</v>
      </c>
    </row>
    <row r="602" spans="1:9">
      <c r="A602" s="27">
        <v>14041</v>
      </c>
      <c r="B602" s="15" t="s">
        <v>314</v>
      </c>
      <c r="C602" s="6" t="s">
        <v>240</v>
      </c>
      <c r="D602" s="14">
        <v>17</v>
      </c>
      <c r="E602" s="13">
        <v>2</v>
      </c>
      <c r="F602" s="18">
        <v>8015</v>
      </c>
      <c r="G602" s="6"/>
      <c r="H602" s="6">
        <v>1</v>
      </c>
      <c r="I602" s="47">
        <v>1</v>
      </c>
    </row>
    <row r="603" spans="1:9">
      <c r="A603" s="27">
        <v>14042</v>
      </c>
      <c r="B603" s="15" t="s">
        <v>315</v>
      </c>
      <c r="C603" s="6" t="s">
        <v>240</v>
      </c>
      <c r="D603" s="14">
        <v>18</v>
      </c>
      <c r="E603" s="13">
        <v>2</v>
      </c>
      <c r="F603" s="18">
        <v>8015</v>
      </c>
      <c r="G603" s="6"/>
      <c r="H603" s="6">
        <v>1</v>
      </c>
      <c r="I603" s="47">
        <v>1</v>
      </c>
    </row>
    <row r="604" spans="1:9">
      <c r="A604" s="27">
        <v>14043</v>
      </c>
      <c r="B604" s="15" t="s">
        <v>316</v>
      </c>
      <c r="C604" s="6" t="s">
        <v>240</v>
      </c>
      <c r="D604" s="14">
        <v>19</v>
      </c>
      <c r="E604" s="13">
        <v>2</v>
      </c>
      <c r="F604" s="18">
        <v>8015</v>
      </c>
      <c r="G604" s="6"/>
      <c r="H604" s="6">
        <v>1</v>
      </c>
      <c r="I604" s="47">
        <v>1</v>
      </c>
    </row>
    <row r="605" spans="1:9">
      <c r="A605" s="27">
        <v>14044</v>
      </c>
      <c r="B605" s="15" t="s">
        <v>317</v>
      </c>
      <c r="C605" s="6" t="s">
        <v>240</v>
      </c>
      <c r="D605" s="14">
        <v>20</v>
      </c>
      <c r="E605" s="13">
        <v>2</v>
      </c>
      <c r="F605" s="18">
        <v>8015</v>
      </c>
      <c r="G605" s="6"/>
      <c r="H605" s="6">
        <v>1</v>
      </c>
      <c r="I605" s="47">
        <v>1</v>
      </c>
    </row>
    <row r="606" spans="1:9">
      <c r="A606" s="27">
        <v>14045</v>
      </c>
      <c r="B606" s="15" t="s">
        <v>318</v>
      </c>
      <c r="C606" s="6" t="s">
        <v>240</v>
      </c>
      <c r="D606" s="14">
        <v>21</v>
      </c>
      <c r="E606" s="13">
        <v>2</v>
      </c>
      <c r="F606" s="18">
        <v>8015</v>
      </c>
      <c r="G606" s="6"/>
      <c r="H606" s="6">
        <v>1</v>
      </c>
      <c r="I606" s="47">
        <v>1</v>
      </c>
    </row>
    <row r="607" spans="1:9">
      <c r="A607" s="27">
        <v>14046</v>
      </c>
      <c r="B607" s="15" t="s">
        <v>319</v>
      </c>
      <c r="C607" s="6" t="s">
        <v>240</v>
      </c>
      <c r="D607" s="14">
        <v>22</v>
      </c>
      <c r="E607" s="13">
        <v>2</v>
      </c>
      <c r="F607" s="18">
        <v>8015</v>
      </c>
      <c r="G607" s="6"/>
      <c r="H607" s="6">
        <v>1</v>
      </c>
      <c r="I607" s="47">
        <v>1</v>
      </c>
    </row>
    <row r="608" spans="1:9">
      <c r="A608" s="27">
        <v>14047</v>
      </c>
      <c r="B608" s="15" t="s">
        <v>320</v>
      </c>
      <c r="C608" s="6" t="s">
        <v>240</v>
      </c>
      <c r="D608" s="14">
        <v>23</v>
      </c>
      <c r="E608" s="13">
        <v>2</v>
      </c>
      <c r="F608" s="18">
        <v>8015</v>
      </c>
      <c r="G608" s="6"/>
      <c r="H608" s="6">
        <v>1</v>
      </c>
      <c r="I608" s="47">
        <v>1</v>
      </c>
    </row>
    <row r="609" spans="1:9">
      <c r="A609" s="27">
        <v>14048</v>
      </c>
      <c r="B609" s="15" t="s">
        <v>321</v>
      </c>
      <c r="C609" s="6" t="s">
        <v>240</v>
      </c>
      <c r="D609" s="14">
        <v>24</v>
      </c>
      <c r="E609" s="13">
        <v>2</v>
      </c>
      <c r="F609" s="18">
        <v>8015</v>
      </c>
      <c r="G609" s="6"/>
      <c r="H609" s="6">
        <v>1</v>
      </c>
      <c r="I609" s="47">
        <v>1</v>
      </c>
    </row>
    <row r="610" spans="1:9">
      <c r="A610" s="27">
        <v>14049</v>
      </c>
      <c r="B610" s="15" t="s">
        <v>322</v>
      </c>
      <c r="C610" s="6" t="s">
        <v>240</v>
      </c>
      <c r="D610" s="14">
        <v>25</v>
      </c>
      <c r="E610" s="13">
        <v>2</v>
      </c>
      <c r="F610" s="18">
        <v>8015</v>
      </c>
      <c r="G610" s="6"/>
      <c r="H610" s="6">
        <v>1</v>
      </c>
      <c r="I610" s="47">
        <v>1</v>
      </c>
    </row>
    <row r="611" spans="1:9">
      <c r="A611" s="27">
        <v>14050</v>
      </c>
      <c r="B611" s="77" t="s">
        <v>323</v>
      </c>
      <c r="C611" s="22" t="s">
        <v>240</v>
      </c>
      <c r="D611" s="22">
        <v>26</v>
      </c>
      <c r="E611" s="23">
        <v>2</v>
      </c>
      <c r="F611" s="18">
        <v>8015</v>
      </c>
      <c r="G611" s="22"/>
      <c r="H611" s="22">
        <v>1</v>
      </c>
      <c r="I611" s="46">
        <v>1</v>
      </c>
    </row>
    <row r="612" spans="1:9">
      <c r="A612" s="27">
        <v>14051</v>
      </c>
      <c r="B612" s="78" t="s">
        <v>324</v>
      </c>
      <c r="C612" s="18" t="s">
        <v>240</v>
      </c>
      <c r="D612" s="18">
        <v>1</v>
      </c>
      <c r="E612" s="19">
        <v>3</v>
      </c>
      <c r="F612" s="18">
        <v>1806</v>
      </c>
      <c r="G612" s="18"/>
      <c r="H612" s="18">
        <v>1</v>
      </c>
      <c r="I612" s="45">
        <v>1</v>
      </c>
    </row>
    <row r="613" spans="1:9">
      <c r="A613" s="27">
        <v>14052</v>
      </c>
      <c r="B613" s="79" t="s">
        <v>325</v>
      </c>
      <c r="C613" s="6" t="s">
        <v>240</v>
      </c>
      <c r="D613" s="14">
        <v>2</v>
      </c>
      <c r="E613" s="13">
        <v>3</v>
      </c>
      <c r="F613" s="18">
        <v>1806</v>
      </c>
      <c r="G613" s="6"/>
      <c r="H613" s="6">
        <v>1</v>
      </c>
      <c r="I613" s="47">
        <v>1</v>
      </c>
    </row>
    <row r="614" spans="1:9">
      <c r="A614" s="27">
        <v>14053</v>
      </c>
      <c r="B614" s="79" t="s">
        <v>326</v>
      </c>
      <c r="C614" s="6" t="s">
        <v>240</v>
      </c>
      <c r="D614" s="14">
        <v>3</v>
      </c>
      <c r="E614" s="13">
        <v>3</v>
      </c>
      <c r="F614" s="18">
        <v>1806</v>
      </c>
      <c r="G614" s="6"/>
      <c r="H614" s="6">
        <v>1</v>
      </c>
      <c r="I614" s="47">
        <v>1</v>
      </c>
    </row>
    <row r="615" spans="1:9">
      <c r="A615" s="27">
        <v>14054</v>
      </c>
      <c r="B615" s="79" t="s">
        <v>327</v>
      </c>
      <c r="C615" s="6" t="s">
        <v>240</v>
      </c>
      <c r="D615" s="14">
        <v>4</v>
      </c>
      <c r="E615" s="13">
        <v>3</v>
      </c>
      <c r="F615" s="18">
        <v>1806</v>
      </c>
      <c r="G615" s="6"/>
      <c r="H615" s="6">
        <v>1</v>
      </c>
      <c r="I615" s="47">
        <v>1</v>
      </c>
    </row>
    <row r="616" spans="1:9">
      <c r="A616" s="27">
        <v>14055</v>
      </c>
      <c r="B616" s="79" t="s">
        <v>328</v>
      </c>
      <c r="C616" s="6" t="s">
        <v>240</v>
      </c>
      <c r="D616" s="14">
        <v>5</v>
      </c>
      <c r="E616" s="13">
        <v>3</v>
      </c>
      <c r="F616" s="18">
        <v>1806</v>
      </c>
      <c r="G616" s="6"/>
      <c r="H616" s="6">
        <v>1</v>
      </c>
      <c r="I616" s="47">
        <v>1</v>
      </c>
    </row>
    <row r="617" spans="1:9">
      <c r="A617" s="27">
        <v>14056</v>
      </c>
      <c r="B617" s="80" t="s">
        <v>243</v>
      </c>
      <c r="C617" s="6" t="s">
        <v>240</v>
      </c>
      <c r="D617" s="14">
        <v>6</v>
      </c>
      <c r="E617" s="13">
        <v>3</v>
      </c>
      <c r="F617" s="18">
        <v>1806</v>
      </c>
      <c r="G617" s="6"/>
      <c r="H617" s="6">
        <v>1</v>
      </c>
      <c r="I617" s="47">
        <v>1</v>
      </c>
    </row>
    <row r="618" spans="1:9">
      <c r="A618" s="27">
        <v>14057</v>
      </c>
      <c r="B618" s="79" t="s">
        <v>329</v>
      </c>
      <c r="C618" s="6" t="s">
        <v>240</v>
      </c>
      <c r="D618" s="14">
        <v>7</v>
      </c>
      <c r="E618" s="13">
        <v>3</v>
      </c>
      <c r="F618" s="18">
        <v>1806</v>
      </c>
      <c r="G618" s="6"/>
      <c r="H618" s="6">
        <v>1</v>
      </c>
      <c r="I618" s="47">
        <v>1</v>
      </c>
    </row>
    <row r="619" spans="1:9">
      <c r="A619" s="27">
        <v>14058</v>
      </c>
      <c r="B619" s="80" t="s">
        <v>330</v>
      </c>
      <c r="C619" s="6" t="s">
        <v>240</v>
      </c>
      <c r="D619" s="14">
        <v>8</v>
      </c>
      <c r="E619" s="13">
        <v>3</v>
      </c>
      <c r="F619" s="18">
        <v>1806</v>
      </c>
      <c r="G619" s="6"/>
      <c r="H619" s="6">
        <v>1</v>
      </c>
      <c r="I619" s="47">
        <v>1</v>
      </c>
    </row>
    <row r="620" spans="1:9">
      <c r="A620" s="27">
        <v>14059</v>
      </c>
      <c r="B620" s="80" t="s">
        <v>331</v>
      </c>
      <c r="C620" s="6" t="s">
        <v>240</v>
      </c>
      <c r="D620" s="14">
        <v>9</v>
      </c>
      <c r="E620" s="13">
        <v>3</v>
      </c>
      <c r="F620" s="18">
        <v>1806</v>
      </c>
      <c r="G620" s="6"/>
      <c r="H620" s="6">
        <v>1</v>
      </c>
      <c r="I620" s="47">
        <v>1</v>
      </c>
    </row>
    <row r="621" spans="1:9">
      <c r="A621" s="27">
        <v>14060</v>
      </c>
      <c r="B621" s="79" t="s">
        <v>332</v>
      </c>
      <c r="C621" s="6" t="s">
        <v>240</v>
      </c>
      <c r="D621" s="14">
        <v>10</v>
      </c>
      <c r="E621" s="13">
        <v>3</v>
      </c>
      <c r="F621" s="18">
        <v>1806</v>
      </c>
      <c r="G621" s="6"/>
      <c r="H621" s="6">
        <v>1</v>
      </c>
      <c r="I621" s="47">
        <v>1</v>
      </c>
    </row>
    <row r="622" spans="1:9">
      <c r="A622" s="27">
        <v>14061</v>
      </c>
      <c r="B622" s="79" t="s">
        <v>333</v>
      </c>
      <c r="C622" s="6" t="s">
        <v>240</v>
      </c>
      <c r="D622" s="14">
        <v>12</v>
      </c>
      <c r="E622" s="13">
        <v>3</v>
      </c>
      <c r="F622" s="18">
        <v>1806</v>
      </c>
      <c r="G622" s="6"/>
      <c r="H622" s="6">
        <v>1</v>
      </c>
      <c r="I622" s="47">
        <v>1</v>
      </c>
    </row>
    <row r="623" spans="1:9">
      <c r="A623" s="27">
        <v>14062</v>
      </c>
      <c r="B623" s="79" t="s">
        <v>334</v>
      </c>
      <c r="C623" s="6" t="s">
        <v>240</v>
      </c>
      <c r="D623" s="14">
        <v>13</v>
      </c>
      <c r="E623" s="13">
        <v>3</v>
      </c>
      <c r="F623" s="18">
        <v>1806</v>
      </c>
      <c r="G623" s="6"/>
      <c r="H623" s="6">
        <v>1</v>
      </c>
      <c r="I623" s="47">
        <v>1</v>
      </c>
    </row>
    <row r="624" spans="1:9">
      <c r="A624" s="27">
        <v>14063</v>
      </c>
      <c r="B624" s="79" t="s">
        <v>335</v>
      </c>
      <c r="C624" s="6" t="s">
        <v>240</v>
      </c>
      <c r="D624" s="14">
        <v>14</v>
      </c>
      <c r="E624" s="13">
        <v>3</v>
      </c>
      <c r="F624" s="18">
        <v>1806</v>
      </c>
      <c r="G624" s="6"/>
      <c r="H624" s="6">
        <v>1</v>
      </c>
      <c r="I624" s="47">
        <v>1</v>
      </c>
    </row>
    <row r="625" spans="1:9">
      <c r="A625" s="27">
        <v>14064</v>
      </c>
      <c r="B625" s="79" t="s">
        <v>336</v>
      </c>
      <c r="C625" s="6" t="s">
        <v>240</v>
      </c>
      <c r="D625" s="14">
        <v>15</v>
      </c>
      <c r="E625" s="13">
        <v>3</v>
      </c>
      <c r="F625" s="18">
        <v>1806</v>
      </c>
      <c r="G625" s="6"/>
      <c r="H625" s="6">
        <v>1</v>
      </c>
      <c r="I625" s="47">
        <v>1</v>
      </c>
    </row>
    <row r="626" spans="1:9">
      <c r="A626" s="27">
        <v>14065</v>
      </c>
      <c r="B626" s="79" t="s">
        <v>337</v>
      </c>
      <c r="C626" s="6" t="s">
        <v>240</v>
      </c>
      <c r="D626" s="14">
        <v>16</v>
      </c>
      <c r="E626" s="13">
        <v>3</v>
      </c>
      <c r="F626" s="18">
        <v>1806</v>
      </c>
      <c r="G626" s="6"/>
      <c r="H626" s="6">
        <v>1</v>
      </c>
      <c r="I626" s="47">
        <v>1</v>
      </c>
    </row>
    <row r="627" spans="1:9">
      <c r="A627" s="27">
        <v>14066</v>
      </c>
      <c r="B627" s="79" t="s">
        <v>338</v>
      </c>
      <c r="C627" s="6" t="s">
        <v>240</v>
      </c>
      <c r="D627" s="14">
        <v>17</v>
      </c>
      <c r="E627" s="13">
        <v>3</v>
      </c>
      <c r="F627" s="18">
        <v>1806</v>
      </c>
      <c r="G627" s="6"/>
      <c r="H627" s="6">
        <v>1</v>
      </c>
      <c r="I627" s="47">
        <v>1</v>
      </c>
    </row>
    <row r="628" spans="1:9">
      <c r="A628" s="27">
        <v>14067</v>
      </c>
      <c r="B628" s="79" t="s">
        <v>339</v>
      </c>
      <c r="C628" s="6" t="s">
        <v>240</v>
      </c>
      <c r="D628" s="14">
        <v>18</v>
      </c>
      <c r="E628" s="13">
        <v>3</v>
      </c>
      <c r="F628" s="18">
        <v>1806</v>
      </c>
      <c r="G628" s="6"/>
      <c r="H628" s="6">
        <v>1</v>
      </c>
      <c r="I628" s="47">
        <v>1</v>
      </c>
    </row>
    <row r="629" spans="1:9">
      <c r="A629" s="27">
        <v>14068</v>
      </c>
      <c r="B629" s="79" t="s">
        <v>340</v>
      </c>
      <c r="C629" s="6" t="s">
        <v>240</v>
      </c>
      <c r="D629" s="14">
        <v>19</v>
      </c>
      <c r="E629" s="13">
        <v>3</v>
      </c>
      <c r="F629" s="18">
        <v>1806</v>
      </c>
      <c r="G629" s="6"/>
      <c r="H629" s="6">
        <v>1</v>
      </c>
      <c r="I629" s="47">
        <v>1</v>
      </c>
    </row>
    <row r="630" spans="1:9">
      <c r="A630" s="27">
        <v>14069</v>
      </c>
      <c r="B630" s="79" t="s">
        <v>341</v>
      </c>
      <c r="C630" s="6" t="s">
        <v>240</v>
      </c>
      <c r="D630" s="14">
        <v>20</v>
      </c>
      <c r="E630" s="13">
        <v>3</v>
      </c>
      <c r="F630" s="18">
        <v>1806</v>
      </c>
      <c r="G630" s="6"/>
      <c r="H630" s="6">
        <v>1</v>
      </c>
      <c r="I630" s="47">
        <v>1</v>
      </c>
    </row>
    <row r="631" spans="1:9">
      <c r="A631" s="27">
        <v>14070</v>
      </c>
      <c r="B631" s="79" t="s">
        <v>342</v>
      </c>
      <c r="C631" s="6" t="s">
        <v>240</v>
      </c>
      <c r="D631" s="14">
        <v>21</v>
      </c>
      <c r="E631" s="13">
        <v>3</v>
      </c>
      <c r="F631" s="18">
        <v>1806</v>
      </c>
      <c r="G631" s="6"/>
      <c r="H631" s="6">
        <v>1</v>
      </c>
      <c r="I631" s="47">
        <v>1</v>
      </c>
    </row>
    <row r="632" spans="1:9">
      <c r="A632" s="27">
        <v>14071</v>
      </c>
      <c r="B632" s="79" t="s">
        <v>343</v>
      </c>
      <c r="C632" s="6" t="s">
        <v>240</v>
      </c>
      <c r="D632" s="14">
        <v>22</v>
      </c>
      <c r="E632" s="13">
        <v>3</v>
      </c>
      <c r="F632" s="18">
        <v>1806</v>
      </c>
      <c r="G632" s="6"/>
      <c r="H632" s="6">
        <v>1</v>
      </c>
      <c r="I632" s="47">
        <v>1</v>
      </c>
    </row>
    <row r="633" spans="1:9">
      <c r="A633" s="27">
        <v>14072</v>
      </c>
      <c r="B633" s="79" t="s">
        <v>344</v>
      </c>
      <c r="C633" s="6" t="s">
        <v>240</v>
      </c>
      <c r="D633" s="14">
        <v>23</v>
      </c>
      <c r="E633" s="13">
        <v>3</v>
      </c>
      <c r="F633" s="18">
        <v>1806</v>
      </c>
      <c r="G633" s="6"/>
      <c r="H633" s="6">
        <v>1</v>
      </c>
      <c r="I633" s="47">
        <v>1</v>
      </c>
    </row>
    <row r="634" spans="1:9">
      <c r="A634" s="27">
        <v>14073</v>
      </c>
      <c r="B634" s="79" t="s">
        <v>345</v>
      </c>
      <c r="C634" s="6" t="s">
        <v>240</v>
      </c>
      <c r="D634" s="14">
        <v>24</v>
      </c>
      <c r="E634" s="13">
        <v>3</v>
      </c>
      <c r="F634" s="18">
        <v>1806</v>
      </c>
      <c r="G634" s="6"/>
      <c r="H634" s="6">
        <v>1</v>
      </c>
      <c r="I634" s="47">
        <v>1</v>
      </c>
    </row>
    <row r="635" spans="1:9">
      <c r="A635" s="27">
        <v>14074</v>
      </c>
      <c r="B635" s="79" t="s">
        <v>346</v>
      </c>
      <c r="C635" s="6" t="s">
        <v>240</v>
      </c>
      <c r="D635" s="14">
        <v>25</v>
      </c>
      <c r="E635" s="13">
        <v>3</v>
      </c>
      <c r="F635" s="18">
        <v>1806</v>
      </c>
      <c r="G635" s="6"/>
      <c r="H635" s="6">
        <v>1</v>
      </c>
      <c r="I635" s="47">
        <v>1</v>
      </c>
    </row>
    <row r="636" spans="1:9">
      <c r="A636" s="27">
        <v>14075</v>
      </c>
      <c r="B636" s="79" t="s">
        <v>347</v>
      </c>
      <c r="C636" s="22" t="s">
        <v>240</v>
      </c>
      <c r="D636" s="22">
        <v>26</v>
      </c>
      <c r="E636" s="13">
        <v>3</v>
      </c>
      <c r="F636" s="18">
        <v>1806</v>
      </c>
      <c r="G636" s="6"/>
      <c r="H636" s="6">
        <v>1</v>
      </c>
      <c r="I636" s="47">
        <v>1</v>
      </c>
    </row>
    <row r="637" spans="1:9">
      <c r="A637" s="27">
        <v>14076</v>
      </c>
      <c r="B637" s="81" t="s">
        <v>348</v>
      </c>
      <c r="C637" s="18" t="s">
        <v>240</v>
      </c>
      <c r="D637" s="18">
        <v>1</v>
      </c>
      <c r="E637" s="19">
        <v>4</v>
      </c>
      <c r="F637" s="18">
        <v>179</v>
      </c>
      <c r="G637" s="18"/>
      <c r="H637" s="18">
        <v>1</v>
      </c>
      <c r="I637" s="45">
        <v>1</v>
      </c>
    </row>
    <row r="638" spans="1:9">
      <c r="A638" s="27">
        <v>14077</v>
      </c>
      <c r="B638" s="82" t="s">
        <v>349</v>
      </c>
      <c r="C638" s="6" t="s">
        <v>240</v>
      </c>
      <c r="D638" s="14">
        <v>2</v>
      </c>
      <c r="E638" s="13">
        <v>4</v>
      </c>
      <c r="F638" s="18">
        <v>179</v>
      </c>
      <c r="G638" s="6"/>
      <c r="H638" s="6">
        <v>1</v>
      </c>
      <c r="I638" s="47">
        <v>1</v>
      </c>
    </row>
    <row r="639" spans="1:9">
      <c r="A639" s="27">
        <v>14078</v>
      </c>
      <c r="B639" s="82" t="s">
        <v>350</v>
      </c>
      <c r="C639" s="6" t="s">
        <v>240</v>
      </c>
      <c r="D639" s="14">
        <v>3</v>
      </c>
      <c r="E639" s="13">
        <v>4</v>
      </c>
      <c r="F639" s="18">
        <v>179</v>
      </c>
      <c r="G639" s="6"/>
      <c r="H639" s="6">
        <v>1</v>
      </c>
      <c r="I639" s="47">
        <v>1</v>
      </c>
    </row>
    <row r="640" spans="1:9">
      <c r="A640" s="27">
        <v>14079</v>
      </c>
      <c r="B640" s="82" t="s">
        <v>351</v>
      </c>
      <c r="C640" s="6" t="s">
        <v>240</v>
      </c>
      <c r="D640" s="14">
        <v>4</v>
      </c>
      <c r="E640" s="13">
        <v>4</v>
      </c>
      <c r="F640" s="18">
        <v>179</v>
      </c>
      <c r="G640" s="6"/>
      <c r="H640" s="6">
        <v>1</v>
      </c>
      <c r="I640" s="47">
        <v>1</v>
      </c>
    </row>
    <row r="641" spans="1:9">
      <c r="A641" s="27">
        <v>14080</v>
      </c>
      <c r="B641" s="82" t="s">
        <v>352</v>
      </c>
      <c r="C641" s="6" t="s">
        <v>240</v>
      </c>
      <c r="D641" s="14">
        <v>5</v>
      </c>
      <c r="E641" s="13">
        <v>4</v>
      </c>
      <c r="F641" s="18">
        <v>179</v>
      </c>
      <c r="G641" s="6"/>
      <c r="H641" s="6">
        <v>1</v>
      </c>
      <c r="I641" s="47">
        <v>1</v>
      </c>
    </row>
    <row r="642" spans="1:9">
      <c r="A642" s="27">
        <v>14081</v>
      </c>
      <c r="B642" s="83" t="s">
        <v>353</v>
      </c>
      <c r="C642" s="6" t="s">
        <v>240</v>
      </c>
      <c r="D642" s="14">
        <v>6</v>
      </c>
      <c r="E642" s="13">
        <v>4</v>
      </c>
      <c r="F642" s="18">
        <v>179</v>
      </c>
      <c r="G642" s="6"/>
      <c r="H642" s="6">
        <v>1</v>
      </c>
      <c r="I642" s="47">
        <v>1</v>
      </c>
    </row>
    <row r="643" spans="1:9">
      <c r="A643" s="27">
        <v>14082</v>
      </c>
      <c r="B643" s="82" t="s">
        <v>354</v>
      </c>
      <c r="C643" s="6" t="s">
        <v>240</v>
      </c>
      <c r="D643" s="14">
        <v>7</v>
      </c>
      <c r="E643" s="13">
        <v>4</v>
      </c>
      <c r="F643" s="18">
        <v>179</v>
      </c>
      <c r="G643" s="6"/>
      <c r="H643" s="6">
        <v>1</v>
      </c>
      <c r="I643" s="47">
        <v>1</v>
      </c>
    </row>
    <row r="644" spans="1:9">
      <c r="A644" s="27">
        <v>14083</v>
      </c>
      <c r="B644" s="83" t="s">
        <v>355</v>
      </c>
      <c r="C644" s="6" t="s">
        <v>240</v>
      </c>
      <c r="D644" s="14">
        <v>8</v>
      </c>
      <c r="E644" s="13">
        <v>4</v>
      </c>
      <c r="F644" s="18">
        <v>179</v>
      </c>
      <c r="G644" s="6"/>
      <c r="H644" s="6">
        <v>1</v>
      </c>
      <c r="I644" s="47">
        <v>1</v>
      </c>
    </row>
    <row r="645" spans="1:9">
      <c r="A645" s="27">
        <v>14084</v>
      </c>
      <c r="B645" s="83" t="s">
        <v>356</v>
      </c>
      <c r="C645" s="6" t="s">
        <v>240</v>
      </c>
      <c r="D645" s="14">
        <v>9</v>
      </c>
      <c r="E645" s="13">
        <v>4</v>
      </c>
      <c r="F645" s="18">
        <v>179</v>
      </c>
      <c r="G645" s="6"/>
      <c r="H645" s="6">
        <v>1</v>
      </c>
      <c r="I645" s="47">
        <v>1</v>
      </c>
    </row>
    <row r="646" spans="1:9">
      <c r="A646" s="27">
        <v>14085</v>
      </c>
      <c r="B646" s="82" t="s">
        <v>357</v>
      </c>
      <c r="C646" s="6" t="s">
        <v>240</v>
      </c>
      <c r="D646" s="14">
        <v>10</v>
      </c>
      <c r="E646" s="13">
        <v>4</v>
      </c>
      <c r="F646" s="18">
        <v>179</v>
      </c>
      <c r="G646" s="6"/>
      <c r="H646" s="6">
        <v>1</v>
      </c>
      <c r="I646" s="47">
        <v>1</v>
      </c>
    </row>
    <row r="647" spans="1:9">
      <c r="A647" s="27">
        <v>14086</v>
      </c>
      <c r="B647" s="82" t="s">
        <v>358</v>
      </c>
      <c r="C647" s="6" t="s">
        <v>240</v>
      </c>
      <c r="D647" s="14">
        <v>12</v>
      </c>
      <c r="E647" s="13">
        <v>4</v>
      </c>
      <c r="F647" s="18">
        <v>179</v>
      </c>
      <c r="G647" s="6"/>
      <c r="H647" s="6">
        <v>1</v>
      </c>
      <c r="I647" s="47">
        <v>1</v>
      </c>
    </row>
    <row r="648" spans="1:9">
      <c r="A648" s="27">
        <v>14087</v>
      </c>
      <c r="B648" s="82" t="s">
        <v>359</v>
      </c>
      <c r="C648" s="6" t="s">
        <v>240</v>
      </c>
      <c r="D648" s="14">
        <v>13</v>
      </c>
      <c r="E648" s="13">
        <v>4</v>
      </c>
      <c r="F648" s="18">
        <v>179</v>
      </c>
      <c r="G648" s="6"/>
      <c r="H648" s="6">
        <v>1</v>
      </c>
      <c r="I648" s="47">
        <v>1</v>
      </c>
    </row>
    <row r="649" spans="1:9">
      <c r="A649" s="27">
        <v>14088</v>
      </c>
      <c r="B649" s="82" t="s">
        <v>360</v>
      </c>
      <c r="C649" s="6" t="s">
        <v>240</v>
      </c>
      <c r="D649" s="14">
        <v>14</v>
      </c>
      <c r="E649" s="13">
        <v>4</v>
      </c>
      <c r="F649" s="18">
        <v>179</v>
      </c>
      <c r="G649" s="6"/>
      <c r="H649" s="6">
        <v>1</v>
      </c>
      <c r="I649" s="47">
        <v>1</v>
      </c>
    </row>
    <row r="650" spans="1:9">
      <c r="A650" s="27">
        <v>14089</v>
      </c>
      <c r="B650" s="82" t="s">
        <v>361</v>
      </c>
      <c r="C650" s="6" t="s">
        <v>240</v>
      </c>
      <c r="D650" s="14">
        <v>15</v>
      </c>
      <c r="E650" s="13">
        <v>4</v>
      </c>
      <c r="F650" s="18">
        <v>179</v>
      </c>
      <c r="G650" s="6"/>
      <c r="H650" s="6">
        <v>1</v>
      </c>
      <c r="I650" s="47">
        <v>1</v>
      </c>
    </row>
    <row r="651" spans="1:9">
      <c r="A651" s="27">
        <v>14090</v>
      </c>
      <c r="B651" s="82" t="s">
        <v>362</v>
      </c>
      <c r="C651" s="6" t="s">
        <v>240</v>
      </c>
      <c r="D651" s="14">
        <v>16</v>
      </c>
      <c r="E651" s="13">
        <v>4</v>
      </c>
      <c r="F651" s="18">
        <v>179</v>
      </c>
      <c r="G651" s="6"/>
      <c r="H651" s="6">
        <v>1</v>
      </c>
      <c r="I651" s="47">
        <v>1</v>
      </c>
    </row>
    <row r="652" spans="1:9">
      <c r="A652" s="27">
        <v>14091</v>
      </c>
      <c r="B652" s="82" t="s">
        <v>363</v>
      </c>
      <c r="C652" s="6" t="s">
        <v>240</v>
      </c>
      <c r="D652" s="14">
        <v>17</v>
      </c>
      <c r="E652" s="13">
        <v>4</v>
      </c>
      <c r="F652" s="18">
        <v>179</v>
      </c>
      <c r="G652" s="6"/>
      <c r="H652" s="6">
        <v>1</v>
      </c>
      <c r="I652" s="47">
        <v>1</v>
      </c>
    </row>
    <row r="653" spans="1:9">
      <c r="A653" s="27">
        <v>14092</v>
      </c>
      <c r="B653" s="82" t="s">
        <v>364</v>
      </c>
      <c r="C653" s="6" t="s">
        <v>240</v>
      </c>
      <c r="D653" s="14">
        <v>18</v>
      </c>
      <c r="E653" s="13">
        <v>4</v>
      </c>
      <c r="F653" s="18">
        <v>179</v>
      </c>
      <c r="G653" s="6"/>
      <c r="H653" s="6">
        <v>1</v>
      </c>
      <c r="I653" s="47">
        <v>1</v>
      </c>
    </row>
    <row r="654" spans="1:9">
      <c r="A654" s="27">
        <v>14093</v>
      </c>
      <c r="B654" s="82" t="s">
        <v>365</v>
      </c>
      <c r="C654" s="6" t="s">
        <v>240</v>
      </c>
      <c r="D654" s="14">
        <v>19</v>
      </c>
      <c r="E654" s="13">
        <v>4</v>
      </c>
      <c r="F654" s="18">
        <v>179</v>
      </c>
      <c r="G654" s="6"/>
      <c r="H654" s="6">
        <v>1</v>
      </c>
      <c r="I654" s="47">
        <v>1</v>
      </c>
    </row>
    <row r="655" spans="1:9">
      <c r="A655" s="27">
        <v>14094</v>
      </c>
      <c r="B655" s="82" t="s">
        <v>366</v>
      </c>
      <c r="C655" s="6" t="s">
        <v>240</v>
      </c>
      <c r="D655" s="14">
        <v>20</v>
      </c>
      <c r="E655" s="13">
        <v>4</v>
      </c>
      <c r="F655" s="18">
        <v>179</v>
      </c>
      <c r="G655" s="6"/>
      <c r="H655" s="6">
        <v>1</v>
      </c>
      <c r="I655" s="47">
        <v>1</v>
      </c>
    </row>
    <row r="656" spans="1:9">
      <c r="A656" s="27">
        <v>14095</v>
      </c>
      <c r="B656" s="82" t="s">
        <v>367</v>
      </c>
      <c r="C656" s="6" t="s">
        <v>240</v>
      </c>
      <c r="D656" s="14">
        <v>21</v>
      </c>
      <c r="E656" s="13">
        <v>4</v>
      </c>
      <c r="F656" s="18">
        <v>179</v>
      </c>
      <c r="G656" s="6"/>
      <c r="H656" s="6">
        <v>1</v>
      </c>
      <c r="I656" s="47">
        <v>1</v>
      </c>
    </row>
    <row r="657" spans="1:9">
      <c r="A657" s="27">
        <v>14096</v>
      </c>
      <c r="B657" s="82" t="s">
        <v>368</v>
      </c>
      <c r="C657" s="6" t="s">
        <v>240</v>
      </c>
      <c r="D657" s="14">
        <v>22</v>
      </c>
      <c r="E657" s="13">
        <v>4</v>
      </c>
      <c r="F657" s="18">
        <v>179</v>
      </c>
      <c r="G657" s="6"/>
      <c r="H657" s="6">
        <v>1</v>
      </c>
      <c r="I657" s="47">
        <v>1</v>
      </c>
    </row>
    <row r="658" spans="1:9">
      <c r="A658" s="27">
        <v>14097</v>
      </c>
      <c r="B658" s="82" t="s">
        <v>369</v>
      </c>
      <c r="C658" s="6" t="s">
        <v>240</v>
      </c>
      <c r="D658" s="14">
        <v>23</v>
      </c>
      <c r="E658" s="13">
        <v>4</v>
      </c>
      <c r="F658" s="18">
        <v>179</v>
      </c>
      <c r="G658" s="6"/>
      <c r="H658" s="6">
        <v>1</v>
      </c>
      <c r="I658" s="47">
        <v>1</v>
      </c>
    </row>
    <row r="659" spans="1:9">
      <c r="A659" s="27">
        <v>14098</v>
      </c>
      <c r="B659" s="82" t="s">
        <v>370</v>
      </c>
      <c r="C659" s="6" t="s">
        <v>240</v>
      </c>
      <c r="D659" s="14">
        <v>24</v>
      </c>
      <c r="E659" s="13">
        <v>4</v>
      </c>
      <c r="F659" s="18">
        <v>179</v>
      </c>
      <c r="G659" s="6"/>
      <c r="H659" s="6">
        <v>1</v>
      </c>
      <c r="I659" s="47">
        <v>1</v>
      </c>
    </row>
    <row r="660" spans="1:9">
      <c r="A660" s="27">
        <v>14099</v>
      </c>
      <c r="B660" s="82" t="s">
        <v>371</v>
      </c>
      <c r="C660" s="6" t="s">
        <v>240</v>
      </c>
      <c r="D660" s="14">
        <v>25</v>
      </c>
      <c r="E660" s="13">
        <v>4</v>
      </c>
      <c r="F660" s="18">
        <v>179</v>
      </c>
      <c r="G660" s="6"/>
      <c r="H660" s="6">
        <v>1</v>
      </c>
      <c r="I660" s="47">
        <v>1</v>
      </c>
    </row>
    <row r="661" spans="1:9">
      <c r="A661" s="27">
        <v>14100</v>
      </c>
      <c r="B661" s="84" t="s">
        <v>372</v>
      </c>
      <c r="C661" s="22" t="s">
        <v>240</v>
      </c>
      <c r="D661" s="22">
        <v>26</v>
      </c>
      <c r="E661" s="23">
        <v>4</v>
      </c>
      <c r="F661" s="18">
        <v>179</v>
      </c>
      <c r="G661" s="22"/>
      <c r="H661" s="22">
        <v>1</v>
      </c>
      <c r="I661" s="46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1"/>
  <sheetViews>
    <sheetView zoomScale="85" zoomScaleNormal="85" workbookViewId="0">
      <pane ySplit="2" topLeftCell="A21" activePane="bottomLeft" state="frozen"/>
      <selection/>
      <selection pane="bottomLeft" activeCell="L34" sqref="L34"/>
    </sheetView>
  </sheetViews>
  <sheetFormatPr defaultColWidth="10.625" defaultRowHeight="15.75"/>
  <cols>
    <col min="1" max="1" width="7.375" style="1" customWidth="1"/>
    <col min="2" max="2" width="14.875" style="1" customWidth="1"/>
    <col min="3" max="3" width="38.25" style="1" customWidth="1"/>
    <col min="4" max="4" width="12" style="1" customWidth="1"/>
    <col min="5" max="6" width="19.375" style="1" customWidth="1"/>
    <col min="7" max="13" width="10.625" style="1"/>
    <col min="14" max="14" width="6.375" style="1" customWidth="1"/>
    <col min="15" max="16384" width="10.625" style="1"/>
  </cols>
  <sheetData>
    <row r="1" spans="1:6">
      <c r="A1" s="1" t="s">
        <v>0</v>
      </c>
      <c r="C1" s="1" t="s">
        <v>616</v>
      </c>
      <c r="D1" s="1" t="s">
        <v>617</v>
      </c>
      <c r="E1" s="1" t="s">
        <v>618</v>
      </c>
      <c r="F1" s="1" t="s">
        <v>619</v>
      </c>
    </row>
    <row r="2" s="3" customFormat="1" spans="1:6">
      <c r="A2" s="3" t="s">
        <v>4</v>
      </c>
      <c r="B2" s="3" t="s">
        <v>5</v>
      </c>
      <c r="C2" s="3" t="s">
        <v>620</v>
      </c>
      <c r="D2" s="3" t="s">
        <v>621</v>
      </c>
      <c r="E2" s="3" t="s">
        <v>622</v>
      </c>
      <c r="F2" s="3" t="s">
        <v>623</v>
      </c>
    </row>
    <row r="3" s="4" customFormat="1" spans="1:6">
      <c r="A3" s="4">
        <v>501</v>
      </c>
      <c r="B3" s="4" t="s">
        <v>624</v>
      </c>
      <c r="C3" s="4" t="s">
        <v>625</v>
      </c>
      <c r="D3" s="4" t="s">
        <v>626</v>
      </c>
      <c r="E3" s="4" t="s">
        <v>627</v>
      </c>
      <c r="F3" s="5" t="s">
        <v>628</v>
      </c>
    </row>
    <row r="4" s="4" customFormat="1" spans="1:6">
      <c r="A4" s="4">
        <v>502</v>
      </c>
      <c r="B4" s="4" t="s">
        <v>629</v>
      </c>
      <c r="C4" s="4" t="s">
        <v>625</v>
      </c>
      <c r="D4" s="4" t="s">
        <v>626</v>
      </c>
      <c r="E4" s="4" t="s">
        <v>627</v>
      </c>
      <c r="F4" s="5" t="s">
        <v>630</v>
      </c>
    </row>
    <row r="5" spans="1:6">
      <c r="A5" s="4">
        <v>503</v>
      </c>
      <c r="B5" s="1" t="s">
        <v>631</v>
      </c>
      <c r="C5" s="4" t="s">
        <v>625</v>
      </c>
      <c r="D5" s="4" t="s">
        <v>626</v>
      </c>
      <c r="E5" s="4" t="s">
        <v>627</v>
      </c>
      <c r="F5" s="1" t="s">
        <v>632</v>
      </c>
    </row>
    <row r="6" s="4" customFormat="1" spans="1:6">
      <c r="A6" s="4">
        <v>601</v>
      </c>
      <c r="B6" s="4" t="s">
        <v>624</v>
      </c>
      <c r="C6" s="4" t="s">
        <v>625</v>
      </c>
      <c r="D6" s="4" t="s">
        <v>633</v>
      </c>
      <c r="E6" s="4">
        <v>100</v>
      </c>
      <c r="F6" s="5" t="s">
        <v>628</v>
      </c>
    </row>
    <row r="7" s="4" customFormat="1" spans="1:6">
      <c r="A7" s="4">
        <v>602</v>
      </c>
      <c r="B7" s="4" t="s">
        <v>629</v>
      </c>
      <c r="C7" s="4" t="s">
        <v>625</v>
      </c>
      <c r="D7" s="4" t="s">
        <v>633</v>
      </c>
      <c r="E7" s="4">
        <v>100</v>
      </c>
      <c r="F7" s="5" t="s">
        <v>630</v>
      </c>
    </row>
    <row r="8" spans="1:6">
      <c r="A8" s="4">
        <v>603</v>
      </c>
      <c r="B8" s="1" t="s">
        <v>631</v>
      </c>
      <c r="C8" s="4" t="s">
        <v>625</v>
      </c>
      <c r="D8" s="4" t="s">
        <v>633</v>
      </c>
      <c r="E8" s="4">
        <v>100</v>
      </c>
      <c r="F8" s="1" t="s">
        <v>632</v>
      </c>
    </row>
    <row r="9" spans="1:6">
      <c r="A9" s="1">
        <v>604</v>
      </c>
      <c r="B9" s="1" t="s">
        <v>634</v>
      </c>
      <c r="C9" s="4" t="s">
        <v>625</v>
      </c>
      <c r="D9" s="4" t="s">
        <v>633</v>
      </c>
      <c r="E9" s="4">
        <v>100</v>
      </c>
      <c r="F9" s="5" t="s">
        <v>635</v>
      </c>
    </row>
    <row r="10" s="4" customFormat="1" spans="1:6">
      <c r="A10" s="4">
        <v>701</v>
      </c>
      <c r="B10" s="4" t="s">
        <v>624</v>
      </c>
      <c r="C10" s="4" t="s">
        <v>625</v>
      </c>
      <c r="D10" s="4" t="s">
        <v>633</v>
      </c>
      <c r="E10" s="4">
        <v>100</v>
      </c>
      <c r="F10" s="5" t="s">
        <v>628</v>
      </c>
    </row>
    <row r="11" s="4" customFormat="1" spans="1:6">
      <c r="A11" s="4">
        <v>702</v>
      </c>
      <c r="B11" s="4" t="s">
        <v>629</v>
      </c>
      <c r="C11" s="4" t="s">
        <v>625</v>
      </c>
      <c r="D11" s="4" t="s">
        <v>633</v>
      </c>
      <c r="E11" s="4">
        <v>100</v>
      </c>
      <c r="F11" s="5" t="s">
        <v>630</v>
      </c>
    </row>
    <row r="12" spans="1:6">
      <c r="A12" s="4">
        <v>703</v>
      </c>
      <c r="B12" s="1" t="s">
        <v>631</v>
      </c>
      <c r="C12" s="4" t="s">
        <v>625</v>
      </c>
      <c r="D12" s="4" t="s">
        <v>633</v>
      </c>
      <c r="E12" s="4">
        <v>100</v>
      </c>
      <c r="F12" s="1" t="s">
        <v>632</v>
      </c>
    </row>
    <row r="13" spans="1:6">
      <c r="A13" s="1">
        <v>704</v>
      </c>
      <c r="B13" s="1" t="s">
        <v>634</v>
      </c>
      <c r="C13" s="4" t="s">
        <v>625</v>
      </c>
      <c r="D13" s="4" t="s">
        <v>633</v>
      </c>
      <c r="E13" s="4">
        <v>100</v>
      </c>
      <c r="F13" s="5" t="s">
        <v>635</v>
      </c>
    </row>
    <row r="14" spans="1:6">
      <c r="A14" s="4">
        <v>705</v>
      </c>
      <c r="B14" s="1" t="s">
        <v>238</v>
      </c>
      <c r="C14" s="4" t="s">
        <v>625</v>
      </c>
      <c r="D14" s="4" t="s">
        <v>633</v>
      </c>
      <c r="E14" s="4">
        <v>100</v>
      </c>
      <c r="F14" s="1">
        <v>21</v>
      </c>
    </row>
    <row r="15" s="4" customFormat="1" spans="1:6">
      <c r="A15" s="4">
        <v>801</v>
      </c>
      <c r="B15" s="4" t="s">
        <v>624</v>
      </c>
      <c r="C15" s="4" t="s">
        <v>625</v>
      </c>
      <c r="D15" s="4" t="s">
        <v>633</v>
      </c>
      <c r="E15" s="4">
        <v>100</v>
      </c>
      <c r="F15" s="5" t="s">
        <v>628</v>
      </c>
    </row>
    <row r="16" s="4" customFormat="1" spans="1:6">
      <c r="A16" s="4">
        <v>802</v>
      </c>
      <c r="B16" s="4" t="s">
        <v>629</v>
      </c>
      <c r="C16" s="4" t="s">
        <v>625</v>
      </c>
      <c r="D16" s="4" t="s">
        <v>633</v>
      </c>
      <c r="E16" s="4">
        <v>100</v>
      </c>
      <c r="F16" s="5" t="s">
        <v>630</v>
      </c>
    </row>
    <row r="17" spans="1:6">
      <c r="A17" s="4">
        <v>803</v>
      </c>
      <c r="B17" s="1" t="s">
        <v>631</v>
      </c>
      <c r="C17" s="4" t="s">
        <v>625</v>
      </c>
      <c r="D17" s="4" t="s">
        <v>633</v>
      </c>
      <c r="E17" s="4">
        <v>100</v>
      </c>
      <c r="F17" s="1" t="s">
        <v>632</v>
      </c>
    </row>
    <row r="18" spans="1:6">
      <c r="A18" s="1">
        <v>804</v>
      </c>
      <c r="B18" s="1" t="s">
        <v>634</v>
      </c>
      <c r="C18" s="4" t="s">
        <v>625</v>
      </c>
      <c r="D18" s="4" t="s">
        <v>633</v>
      </c>
      <c r="E18" s="4">
        <v>100</v>
      </c>
      <c r="F18" s="5" t="s">
        <v>635</v>
      </c>
    </row>
    <row r="19" spans="1:6">
      <c r="A19" s="4">
        <v>805</v>
      </c>
      <c r="B19" s="1" t="s">
        <v>238</v>
      </c>
      <c r="C19" s="4" t="s">
        <v>625</v>
      </c>
      <c r="D19" s="4" t="s">
        <v>633</v>
      </c>
      <c r="E19" s="4">
        <v>100</v>
      </c>
      <c r="F19" s="1">
        <v>21</v>
      </c>
    </row>
    <row r="20" spans="1:6">
      <c r="A20" s="4">
        <v>806</v>
      </c>
      <c r="B20" s="1" t="s">
        <v>237</v>
      </c>
      <c r="C20" s="4" t="s">
        <v>625</v>
      </c>
      <c r="D20" s="4" t="s">
        <v>633</v>
      </c>
      <c r="E20" s="4">
        <v>100</v>
      </c>
      <c r="F20" s="5">
        <v>22</v>
      </c>
    </row>
    <row r="21" s="4" customFormat="1" spans="1:6">
      <c r="A21" s="4">
        <v>901</v>
      </c>
      <c r="B21" s="4" t="s">
        <v>624</v>
      </c>
      <c r="C21" s="4" t="s">
        <v>625</v>
      </c>
      <c r="D21" s="4" t="s">
        <v>633</v>
      </c>
      <c r="E21" s="4">
        <v>100</v>
      </c>
      <c r="F21" s="5" t="s">
        <v>628</v>
      </c>
    </row>
    <row r="22" s="4" customFormat="1" spans="1:6">
      <c r="A22" s="4">
        <v>902</v>
      </c>
      <c r="B22" s="4" t="s">
        <v>629</v>
      </c>
      <c r="C22" s="4" t="s">
        <v>625</v>
      </c>
      <c r="D22" s="4" t="s">
        <v>633</v>
      </c>
      <c r="E22" s="4">
        <v>100</v>
      </c>
      <c r="F22" s="5" t="s">
        <v>630</v>
      </c>
    </row>
    <row r="23" spans="1:6">
      <c r="A23" s="4">
        <v>903</v>
      </c>
      <c r="B23" s="1" t="s">
        <v>631</v>
      </c>
      <c r="C23" s="4" t="s">
        <v>625</v>
      </c>
      <c r="D23" s="4" t="s">
        <v>633</v>
      </c>
      <c r="E23" s="4">
        <v>100</v>
      </c>
      <c r="F23" s="1" t="s">
        <v>632</v>
      </c>
    </row>
    <row r="24" spans="1:6">
      <c r="A24" s="4">
        <v>904</v>
      </c>
      <c r="B24" s="1" t="s">
        <v>634</v>
      </c>
      <c r="C24" s="4" t="s">
        <v>625</v>
      </c>
      <c r="D24" s="4" t="s">
        <v>633</v>
      </c>
      <c r="E24" s="4">
        <v>100</v>
      </c>
      <c r="F24" s="5" t="s">
        <v>635</v>
      </c>
    </row>
    <row r="25" spans="1:6">
      <c r="A25" s="4">
        <v>905</v>
      </c>
      <c r="B25" s="1" t="s">
        <v>238</v>
      </c>
      <c r="C25" s="4" t="s">
        <v>625</v>
      </c>
      <c r="D25" s="4" t="s">
        <v>633</v>
      </c>
      <c r="E25" s="4">
        <v>100</v>
      </c>
      <c r="F25" s="1">
        <v>21</v>
      </c>
    </row>
    <row r="26" spans="1:6">
      <c r="A26" s="4">
        <v>906</v>
      </c>
      <c r="B26" s="1" t="s">
        <v>237</v>
      </c>
      <c r="C26" s="4" t="s">
        <v>625</v>
      </c>
      <c r="D26" s="4" t="s">
        <v>633</v>
      </c>
      <c r="E26" s="4">
        <v>100</v>
      </c>
      <c r="F26" s="5">
        <v>22</v>
      </c>
    </row>
    <row r="27" s="4" customFormat="1" spans="1:20">
      <c r="A27" s="4">
        <v>1001</v>
      </c>
      <c r="B27" s="4" t="s">
        <v>636</v>
      </c>
      <c r="C27" s="4" t="str">
        <f>_xlfn.TEXTJOIN("|",TRUE,H27:N27)</f>
        <v>9020|880|100|0|0|0|0</v>
      </c>
      <c r="D27" s="4" t="s">
        <v>633</v>
      </c>
      <c r="E27" s="4">
        <v>100</v>
      </c>
      <c r="F27" s="5" t="str">
        <f>_xlfn.TEXTJOIN("|",TRUE,P27:T27)</f>
        <v>1|2|3|4|5</v>
      </c>
      <c r="G27" s="4">
        <f t="shared" ref="G27:G38" si="0">LEFT(A27,1)*1</f>
        <v>1</v>
      </c>
      <c r="H27" s="6">
        <v>9020</v>
      </c>
      <c r="I27" s="6">
        <v>880</v>
      </c>
      <c r="J27" s="6">
        <v>100</v>
      </c>
      <c r="K27" s="4">
        <v>0</v>
      </c>
      <c r="L27" s="4">
        <f>INT(VLOOKUP($G27,[1]在线挂机!$A$51:$N$81,COLUMN(L27),FALSE)*10000)</f>
        <v>0</v>
      </c>
      <c r="M27" s="4">
        <f>INT(VLOOKUP($G27,[1]在线挂机!$A$51:$N$81,COLUMN(M27),FALSE)*10000)</f>
        <v>0</v>
      </c>
      <c r="N27" s="4">
        <f>INT(VLOOKUP($G27,[1]在线挂机!$A$51:$N$81,COLUMN(N27),FALSE)*10000)</f>
        <v>0</v>
      </c>
      <c r="O27" s="4">
        <f>VLOOKUP(G27,[1]在线挂机!$A$50:$Y$72,25)</f>
        <v>1263.15789473684</v>
      </c>
      <c r="P27" s="4">
        <v>1</v>
      </c>
      <c r="Q27" s="4">
        <v>2</v>
      </c>
      <c r="R27" s="4">
        <v>3</v>
      </c>
      <c r="S27" s="4">
        <v>4</v>
      </c>
      <c r="T27" s="4">
        <v>5</v>
      </c>
    </row>
    <row r="28" s="4" customFormat="1" spans="1:20">
      <c r="A28" s="4">
        <f>A27+1</f>
        <v>1002</v>
      </c>
      <c r="B28" s="4" t="s">
        <v>637</v>
      </c>
      <c r="C28" s="4" t="str">
        <f>C27</f>
        <v>9020|880|100|0|0|0|0</v>
      </c>
      <c r="D28" s="4" t="s">
        <v>633</v>
      </c>
      <c r="E28" s="4">
        <v>100</v>
      </c>
      <c r="F28" s="5" t="str">
        <f t="shared" ref="F28:F50" si="1">_xlfn.TEXTJOIN("|",TRUE,P28:T28)</f>
        <v>6|7|8|9|10</v>
      </c>
      <c r="G28" s="4">
        <f t="shared" si="0"/>
        <v>1</v>
      </c>
      <c r="H28" s="4">
        <f>INT(VLOOKUP($G28,[1]在线挂机!$A$51:$N$81,COLUMN(H28),FALSE)*10000)</f>
        <v>7200</v>
      </c>
      <c r="I28" s="4">
        <f>INT(VLOOKUP($G28,[1]在线挂机!$A$51:$N$81,COLUMN(I28),FALSE)*10000)</f>
        <v>1900</v>
      </c>
      <c r="J28" s="4">
        <f>INT(VLOOKUP($G28,[1]在线挂机!$A$51:$N$81,COLUMN(J28),FALSE)*10000)</f>
        <v>600</v>
      </c>
      <c r="K28" s="4">
        <f>INT(VLOOKUP($G28,[1]在线挂机!$A$51:$N$81,COLUMN(K28),FALSE)*10000)</f>
        <v>300</v>
      </c>
      <c r="L28" s="4">
        <f>INT(VLOOKUP($G28,[1]在线挂机!$A$51:$N$81,COLUMN(L28),FALSE)*10000)</f>
        <v>0</v>
      </c>
      <c r="M28" s="4">
        <f>INT(VLOOKUP($G28,[1]在线挂机!$A$51:$N$81,COLUMN(M28),FALSE)*10000)</f>
        <v>0</v>
      </c>
      <c r="N28" s="4">
        <f>INT(VLOOKUP($G28,[1]在线挂机!$A$51:$N$81,COLUMN(N28),FALSE)*10000)</f>
        <v>0</v>
      </c>
      <c r="O28" s="4">
        <f>VLOOKUP(G28,[1]在线挂机!$A$50:$Y$72,25)</f>
        <v>1263.15789473684</v>
      </c>
      <c r="P28" s="4">
        <v>6</v>
      </c>
      <c r="Q28" s="4">
        <v>7</v>
      </c>
      <c r="R28" s="4">
        <v>8</v>
      </c>
      <c r="S28" s="4">
        <v>9</v>
      </c>
      <c r="T28" s="4">
        <v>10</v>
      </c>
    </row>
    <row r="29" spans="1:20">
      <c r="A29" s="4">
        <f>A28+1</f>
        <v>1003</v>
      </c>
      <c r="B29" s="1" t="s">
        <v>638</v>
      </c>
      <c r="C29" s="4" t="str">
        <f t="shared" ref="C29:C50" si="2">C28</f>
        <v>9020|880|100|0|0|0|0</v>
      </c>
      <c r="D29" s="4" t="s">
        <v>633</v>
      </c>
      <c r="E29" s="4">
        <v>100</v>
      </c>
      <c r="F29" s="5" t="str">
        <f t="shared" si="1"/>
        <v>11|12|13|14|15</v>
      </c>
      <c r="G29" s="4">
        <f t="shared" si="0"/>
        <v>1</v>
      </c>
      <c r="H29" s="4">
        <f>INT(VLOOKUP($G29,[1]在线挂机!$A$51:$N$81,COLUMN(H29),FALSE)*10000)</f>
        <v>7200</v>
      </c>
      <c r="I29" s="4">
        <f>INT(VLOOKUP($G29,[1]在线挂机!$A$51:$N$81,COLUMN(I29),FALSE)*10000)</f>
        <v>1900</v>
      </c>
      <c r="J29" s="4">
        <f>INT(VLOOKUP($G29,[1]在线挂机!$A$51:$N$81,COLUMN(J29),FALSE)*10000)</f>
        <v>600</v>
      </c>
      <c r="K29" s="4">
        <f>INT(VLOOKUP($G29,[1]在线挂机!$A$51:$N$81,COLUMN(K29),FALSE)*10000)</f>
        <v>300</v>
      </c>
      <c r="L29" s="4">
        <f>INT(VLOOKUP($G29,[1]在线挂机!$A$51:$N$81,COLUMN(L29),FALSE)*10000)</f>
        <v>0</v>
      </c>
      <c r="M29" s="4">
        <f>INT(VLOOKUP($G29,[1]在线挂机!$A$51:$N$81,COLUMN(M29),FALSE)*10000)</f>
        <v>0</v>
      </c>
      <c r="N29" s="4">
        <f>INT(VLOOKUP($G29,[1]在线挂机!$A$51:$N$81,COLUMN(N29),FALSE)*10000)</f>
        <v>0</v>
      </c>
      <c r="O29" s="4">
        <f>VLOOKUP(G29,[1]在线挂机!$A$50:$Y$72,25)</f>
        <v>1263.15789473684</v>
      </c>
      <c r="P29" s="1">
        <v>11</v>
      </c>
      <c r="Q29" s="1">
        <v>12</v>
      </c>
      <c r="R29" s="1">
        <v>13</v>
      </c>
      <c r="S29" s="1">
        <v>14</v>
      </c>
      <c r="T29" s="1">
        <v>15</v>
      </c>
    </row>
    <row r="30" spans="1:20">
      <c r="A30" s="4">
        <f>A27+1000</f>
        <v>2001</v>
      </c>
      <c r="B30" s="4" t="s">
        <v>639</v>
      </c>
      <c r="C30" s="4" t="str">
        <f t="shared" si="2"/>
        <v>9020|880|100|0|0|0|0</v>
      </c>
      <c r="D30" s="4" t="s">
        <v>633</v>
      </c>
      <c r="E30" s="4">
        <v>100</v>
      </c>
      <c r="F30" s="5" t="str">
        <f t="shared" si="1"/>
        <v>101|102|103|104|105</v>
      </c>
      <c r="G30" s="4">
        <f t="shared" si="0"/>
        <v>2</v>
      </c>
      <c r="H30" s="4">
        <f>INT(VLOOKUP($G30,[1]在线挂机!$A$51:$N$81,COLUMN(H30),FALSE)*10000)</f>
        <v>6700</v>
      </c>
      <c r="I30" s="4">
        <f>INT(VLOOKUP($G30,[1]在线挂机!$A$51:$N$81,COLUMN(I30),FALSE)*10000)</f>
        <v>2040</v>
      </c>
      <c r="J30" s="4">
        <f>INT(VLOOKUP($G30,[1]在线挂机!$A$51:$N$81,COLUMN(J30),FALSE)*10000)</f>
        <v>800</v>
      </c>
      <c r="K30" s="4">
        <f>INT(VLOOKUP($G30,[1]在线挂机!$A$51:$N$81,COLUMN(K30),FALSE)*10000)</f>
        <v>400</v>
      </c>
      <c r="L30" s="4">
        <f>INT(VLOOKUP($G30,[1]在线挂机!$A$51:$N$81,COLUMN(L30),FALSE)*10000)</f>
        <v>60</v>
      </c>
      <c r="M30" s="4">
        <f>INT(VLOOKUP($G30,[1]在线挂机!$A$51:$N$81,COLUMN(M30),FALSE)*10000)</f>
        <v>0</v>
      </c>
      <c r="N30" s="4">
        <f>INT(VLOOKUP($G30,[1]在线挂机!$A$51:$N$81,COLUMN(N30),FALSE)*10000)</f>
        <v>0</v>
      </c>
      <c r="O30" s="4">
        <f>VLOOKUP(G30,[1]在线挂机!$A$50:$Y$72,25)</f>
        <v>1336.84210526316</v>
      </c>
      <c r="P30" s="1">
        <f>P27+100</f>
        <v>101</v>
      </c>
      <c r="Q30" s="1">
        <f>Q27+100</f>
        <v>102</v>
      </c>
      <c r="R30" s="1">
        <f>R27+100</f>
        <v>103</v>
      </c>
      <c r="S30" s="1">
        <f>S27+100</f>
        <v>104</v>
      </c>
      <c r="T30" s="1">
        <f>T27+100</f>
        <v>105</v>
      </c>
    </row>
    <row r="31" spans="1:20">
      <c r="A31" s="4">
        <f>A30+1</f>
        <v>2002</v>
      </c>
      <c r="B31" s="4" t="s">
        <v>640</v>
      </c>
      <c r="C31" s="4" t="str">
        <f t="shared" si="2"/>
        <v>9020|880|100|0|0|0|0</v>
      </c>
      <c r="D31" s="4" t="s">
        <v>633</v>
      </c>
      <c r="E31" s="4">
        <v>100</v>
      </c>
      <c r="F31" s="5" t="str">
        <f t="shared" si="1"/>
        <v>106|107|108|109|110</v>
      </c>
      <c r="G31" s="4">
        <f t="shared" si="0"/>
        <v>2</v>
      </c>
      <c r="H31" s="4">
        <f>INT(VLOOKUP($G31,[1]在线挂机!$A$51:$N$81,COLUMN(H31),FALSE)*10000)</f>
        <v>6700</v>
      </c>
      <c r="I31" s="4">
        <f>INT(VLOOKUP($G31,[1]在线挂机!$A$51:$N$81,COLUMN(I31),FALSE)*10000)</f>
        <v>2040</v>
      </c>
      <c r="J31" s="4">
        <f>INT(VLOOKUP($G31,[1]在线挂机!$A$51:$N$81,COLUMN(J31),FALSE)*10000)</f>
        <v>800</v>
      </c>
      <c r="K31" s="4">
        <f>INT(VLOOKUP($G31,[1]在线挂机!$A$51:$N$81,COLUMN(K31),FALSE)*10000)</f>
        <v>400</v>
      </c>
      <c r="L31" s="4">
        <f>INT(VLOOKUP($G31,[1]在线挂机!$A$51:$N$81,COLUMN(L31),FALSE)*10000)</f>
        <v>60</v>
      </c>
      <c r="M31" s="4">
        <f>INT(VLOOKUP($G31,[1]在线挂机!$A$51:$N$81,COLUMN(M31),FALSE)*10000)</f>
        <v>0</v>
      </c>
      <c r="N31" s="4">
        <f>INT(VLOOKUP($G31,[1]在线挂机!$A$51:$N$81,COLUMN(N31),FALSE)*10000)</f>
        <v>0</v>
      </c>
      <c r="O31" s="4">
        <f>VLOOKUP(G31,[1]在线挂机!$A$50:$Y$72,25)</f>
        <v>1336.84210526316</v>
      </c>
      <c r="P31" s="1">
        <f>P28+100</f>
        <v>106</v>
      </c>
      <c r="Q31" s="1">
        <f>Q28+100</f>
        <v>107</v>
      </c>
      <c r="R31" s="1">
        <f>R28+100</f>
        <v>108</v>
      </c>
      <c r="S31" s="1">
        <f>S28+100</f>
        <v>109</v>
      </c>
      <c r="T31" s="1">
        <f>T28+100</f>
        <v>110</v>
      </c>
    </row>
    <row r="32" spans="1:20">
      <c r="A32" s="4">
        <f>A31+1</f>
        <v>2003</v>
      </c>
      <c r="B32" s="4" t="s">
        <v>641</v>
      </c>
      <c r="C32" s="4" t="str">
        <f t="shared" si="2"/>
        <v>9020|880|100|0|0|0|0</v>
      </c>
      <c r="D32" s="4" t="s">
        <v>633</v>
      </c>
      <c r="E32" s="4">
        <v>100</v>
      </c>
      <c r="F32" s="5" t="str">
        <f t="shared" si="1"/>
        <v>111|112|113|114|115</v>
      </c>
      <c r="G32" s="4">
        <f t="shared" si="0"/>
        <v>2</v>
      </c>
      <c r="H32" s="4">
        <f>INT(VLOOKUP($G32,[1]在线挂机!$A$51:$N$81,COLUMN(H32),FALSE)*10000)</f>
        <v>6700</v>
      </c>
      <c r="I32" s="4">
        <f>INT(VLOOKUP($G32,[1]在线挂机!$A$51:$N$81,COLUMN(I32),FALSE)*10000)</f>
        <v>2040</v>
      </c>
      <c r="J32" s="4">
        <f>INT(VLOOKUP($G32,[1]在线挂机!$A$51:$N$81,COLUMN(J32),FALSE)*10000)</f>
        <v>800</v>
      </c>
      <c r="K32" s="4">
        <f>INT(VLOOKUP($G32,[1]在线挂机!$A$51:$N$81,COLUMN(K32),FALSE)*10000)</f>
        <v>400</v>
      </c>
      <c r="L32" s="4">
        <f>INT(VLOOKUP($G32,[1]在线挂机!$A$51:$N$81,COLUMN(L32),FALSE)*10000)</f>
        <v>60</v>
      </c>
      <c r="M32" s="4">
        <f>INT(VLOOKUP($G32,[1]在线挂机!$A$51:$N$81,COLUMN(M32),FALSE)*10000)</f>
        <v>0</v>
      </c>
      <c r="N32" s="4">
        <f>INT(VLOOKUP($G32,[1]在线挂机!$A$51:$N$81,COLUMN(N32),FALSE)*10000)</f>
        <v>0</v>
      </c>
      <c r="O32" s="4">
        <f>VLOOKUP(G32,[1]在线挂机!$A$50:$Y$72,25)</f>
        <v>1336.84210526316</v>
      </c>
      <c r="P32" s="1">
        <f>P29+100</f>
        <v>111</v>
      </c>
      <c r="Q32" s="1">
        <f>Q29+100</f>
        <v>112</v>
      </c>
      <c r="R32" s="1">
        <f>R29+100</f>
        <v>113</v>
      </c>
      <c r="S32" s="1">
        <f>S29+100</f>
        <v>114</v>
      </c>
      <c r="T32" s="1">
        <f>T29+100</f>
        <v>115</v>
      </c>
    </row>
    <row r="33" spans="1:20">
      <c r="A33" s="4">
        <f>A32+1</f>
        <v>2004</v>
      </c>
      <c r="B33" s="4" t="s">
        <v>642</v>
      </c>
      <c r="C33" s="4" t="str">
        <f t="shared" si="2"/>
        <v>9020|880|100|0|0|0|0</v>
      </c>
      <c r="D33" s="4" t="s">
        <v>633</v>
      </c>
      <c r="E33" s="4">
        <v>100</v>
      </c>
      <c r="F33" s="5" t="str">
        <f t="shared" si="1"/>
        <v>116|117|118|119|120</v>
      </c>
      <c r="G33" s="4">
        <f t="shared" si="0"/>
        <v>2</v>
      </c>
      <c r="H33" s="4">
        <f>INT(VLOOKUP($G33,[1]在线挂机!$A$51:$N$81,COLUMN(H33),FALSE)*10000)</f>
        <v>6700</v>
      </c>
      <c r="I33" s="4">
        <f>INT(VLOOKUP($G33,[1]在线挂机!$A$51:$N$81,COLUMN(I33),FALSE)*10000)</f>
        <v>2040</v>
      </c>
      <c r="J33" s="4">
        <f>INT(VLOOKUP($G33,[1]在线挂机!$A$51:$N$81,COLUMN(J33),FALSE)*10000)</f>
        <v>800</v>
      </c>
      <c r="K33" s="4">
        <f>INT(VLOOKUP($G33,[1]在线挂机!$A$51:$N$81,COLUMN(K33),FALSE)*10000)</f>
        <v>400</v>
      </c>
      <c r="L33" s="4">
        <f>INT(VLOOKUP($G33,[1]在线挂机!$A$51:$N$81,COLUMN(L33),FALSE)*10000)</f>
        <v>60</v>
      </c>
      <c r="M33" s="4">
        <f>INT(VLOOKUP($G33,[1]在线挂机!$A$51:$N$81,COLUMN(M33),FALSE)*10000)</f>
        <v>0</v>
      </c>
      <c r="N33" s="4">
        <f>INT(VLOOKUP($G33,[1]在线挂机!$A$51:$N$81,COLUMN(N33),FALSE)*10000)</f>
        <v>0</v>
      </c>
      <c r="O33" s="4">
        <f>VLOOKUP(G33,[1]在线挂机!$A$50:$Y$72,25)</f>
        <v>1336.84210526316</v>
      </c>
      <c r="P33" s="1">
        <v>116</v>
      </c>
      <c r="Q33" s="1">
        <v>117</v>
      </c>
      <c r="R33" s="1">
        <v>118</v>
      </c>
      <c r="S33" s="1">
        <v>119</v>
      </c>
      <c r="T33" s="1">
        <v>120</v>
      </c>
    </row>
    <row r="34" spans="1:20">
      <c r="A34" s="4">
        <f>A30+1000</f>
        <v>3001</v>
      </c>
      <c r="B34" s="4" t="s">
        <v>643</v>
      </c>
      <c r="C34" s="4" t="str">
        <f t="shared" si="2"/>
        <v>9020|880|100|0|0|0|0</v>
      </c>
      <c r="D34" s="4" t="s">
        <v>633</v>
      </c>
      <c r="E34" s="4">
        <v>100</v>
      </c>
      <c r="F34" s="5" t="str">
        <f t="shared" si="1"/>
        <v>201|202|203|204|205</v>
      </c>
      <c r="G34" s="4">
        <f t="shared" si="0"/>
        <v>3</v>
      </c>
      <c r="H34" s="4">
        <f>INT(VLOOKUP($G34,[1]在线挂机!$A$51:$N$81,COLUMN(H34),FALSE)*10000)</f>
        <v>5200</v>
      </c>
      <c r="I34" s="4">
        <f>INT(VLOOKUP($G34,[1]在线挂机!$A$51:$N$81,COLUMN(I34),FALSE)*10000)</f>
        <v>2376</v>
      </c>
      <c r="J34" s="4">
        <f>INT(VLOOKUP($G34,[1]在线挂机!$A$51:$N$81,COLUMN(J34),FALSE)*10000)</f>
        <v>1400</v>
      </c>
      <c r="K34" s="4">
        <f>INT(VLOOKUP($G34,[1]在线挂机!$A$51:$N$81,COLUMN(K34),FALSE)*10000)</f>
        <v>700</v>
      </c>
      <c r="L34" s="4">
        <f>INT(VLOOKUP($G34,[1]在线挂机!$A$51:$N$81,COLUMN(L34),FALSE)*10000)</f>
        <v>240</v>
      </c>
      <c r="M34" s="4">
        <f>INT(VLOOKUP($G34,[1]在线挂机!$A$51:$N$81,COLUMN(M34),FALSE)*10000)</f>
        <v>84</v>
      </c>
      <c r="N34" s="4">
        <f>INT(VLOOKUP($G34,[1]在线挂机!$A$51:$N$81,COLUMN(N34),FALSE)*10000)</f>
        <v>0</v>
      </c>
      <c r="O34" s="4">
        <f>VLOOKUP(G34,[1]在线挂机!$A$50:$Y$72,25)</f>
        <v>1459.64912280702</v>
      </c>
      <c r="P34" s="1">
        <f>P30+100</f>
        <v>201</v>
      </c>
      <c r="Q34" s="1">
        <f>Q30+100</f>
        <v>202</v>
      </c>
      <c r="R34" s="1">
        <f>R30+100</f>
        <v>203</v>
      </c>
      <c r="S34" s="1">
        <f>S30+100</f>
        <v>204</v>
      </c>
      <c r="T34" s="1">
        <f>T30+100</f>
        <v>205</v>
      </c>
    </row>
    <row r="35" spans="1:20">
      <c r="A35" s="4">
        <f>A34+1</f>
        <v>3002</v>
      </c>
      <c r="B35" s="4" t="s">
        <v>644</v>
      </c>
      <c r="C35" s="4" t="str">
        <f t="shared" si="2"/>
        <v>9020|880|100|0|0|0|0</v>
      </c>
      <c r="D35" s="4" t="s">
        <v>633</v>
      </c>
      <c r="E35" s="4">
        <v>100</v>
      </c>
      <c r="F35" s="5" t="str">
        <f t="shared" si="1"/>
        <v>206|207|208|209|210</v>
      </c>
      <c r="G35" s="4">
        <f t="shared" si="0"/>
        <v>3</v>
      </c>
      <c r="H35" s="4">
        <f>INT(VLOOKUP($G35,[1]在线挂机!$A$51:$N$81,COLUMN(H35),FALSE)*10000)</f>
        <v>5200</v>
      </c>
      <c r="I35" s="4">
        <f>INT(VLOOKUP($G35,[1]在线挂机!$A$51:$N$81,COLUMN(I35),FALSE)*10000)</f>
        <v>2376</v>
      </c>
      <c r="J35" s="4">
        <f>INT(VLOOKUP($G35,[1]在线挂机!$A$51:$N$81,COLUMN(J35),FALSE)*10000)</f>
        <v>1400</v>
      </c>
      <c r="K35" s="4">
        <f>INT(VLOOKUP($G35,[1]在线挂机!$A$51:$N$81,COLUMN(K35),FALSE)*10000)</f>
        <v>700</v>
      </c>
      <c r="L35" s="4">
        <f>INT(VLOOKUP($G35,[1]在线挂机!$A$51:$N$81,COLUMN(L35),FALSE)*10000)</f>
        <v>240</v>
      </c>
      <c r="M35" s="4">
        <f>INT(VLOOKUP($G35,[1]在线挂机!$A$51:$N$81,COLUMN(M35),FALSE)*10000)</f>
        <v>84</v>
      </c>
      <c r="N35" s="4">
        <f>INT(VLOOKUP($G35,[1]在线挂机!$A$51:$N$81,COLUMN(N35),FALSE)*10000)</f>
        <v>0</v>
      </c>
      <c r="O35" s="4">
        <f>VLOOKUP(G35,[1]在线挂机!$A$50:$Y$72,25)</f>
        <v>1459.64912280702</v>
      </c>
      <c r="P35" s="1">
        <f>P31+100</f>
        <v>206</v>
      </c>
      <c r="Q35" s="1">
        <f>Q31+100</f>
        <v>207</v>
      </c>
      <c r="R35" s="1">
        <f>R31+100</f>
        <v>208</v>
      </c>
      <c r="S35" s="1">
        <f>S31+100</f>
        <v>209</v>
      </c>
      <c r="T35" s="1">
        <f>T31+100</f>
        <v>210</v>
      </c>
    </row>
    <row r="36" spans="1:20">
      <c r="A36" s="4">
        <f>A35+1</f>
        <v>3003</v>
      </c>
      <c r="B36" s="4" t="s">
        <v>645</v>
      </c>
      <c r="C36" s="4" t="str">
        <f t="shared" si="2"/>
        <v>9020|880|100|0|0|0|0</v>
      </c>
      <c r="D36" s="4" t="s">
        <v>633</v>
      </c>
      <c r="E36" s="4">
        <v>100</v>
      </c>
      <c r="F36" s="5" t="str">
        <f t="shared" si="1"/>
        <v>211|212|213|214|215</v>
      </c>
      <c r="G36" s="4">
        <f t="shared" si="0"/>
        <v>3</v>
      </c>
      <c r="H36" s="4">
        <f>INT(VLOOKUP($G36,[1]在线挂机!$A$51:$N$81,COLUMN(H36),FALSE)*10000)</f>
        <v>5200</v>
      </c>
      <c r="I36" s="4">
        <f>INT(VLOOKUP($G36,[1]在线挂机!$A$51:$N$81,COLUMN(I36),FALSE)*10000)</f>
        <v>2376</v>
      </c>
      <c r="J36" s="4">
        <f>INT(VLOOKUP($G36,[1]在线挂机!$A$51:$N$81,COLUMN(J36),FALSE)*10000)</f>
        <v>1400</v>
      </c>
      <c r="K36" s="4">
        <f>INT(VLOOKUP($G36,[1]在线挂机!$A$51:$N$81,COLUMN(K36),FALSE)*10000)</f>
        <v>700</v>
      </c>
      <c r="L36" s="4">
        <f>INT(VLOOKUP($G36,[1]在线挂机!$A$51:$N$81,COLUMN(L36),FALSE)*10000)</f>
        <v>240</v>
      </c>
      <c r="M36" s="4">
        <f>INT(VLOOKUP($G36,[1]在线挂机!$A$51:$N$81,COLUMN(M36),FALSE)*10000)</f>
        <v>84</v>
      </c>
      <c r="N36" s="4">
        <f>INT(VLOOKUP($G36,[1]在线挂机!$A$51:$N$81,COLUMN(N36),FALSE)*10000)</f>
        <v>0</v>
      </c>
      <c r="O36" s="4">
        <f>VLOOKUP(G36,[1]在线挂机!$A$50:$Y$72,25)</f>
        <v>1459.64912280702</v>
      </c>
      <c r="P36" s="1">
        <f>P32+100</f>
        <v>211</v>
      </c>
      <c r="Q36" s="1">
        <f>Q32+100</f>
        <v>212</v>
      </c>
      <c r="R36" s="1">
        <f>R32+100</f>
        <v>213</v>
      </c>
      <c r="S36" s="1">
        <f>S32+100</f>
        <v>214</v>
      </c>
      <c r="T36" s="1">
        <f>T32+100</f>
        <v>215</v>
      </c>
    </row>
    <row r="37" spans="1:20">
      <c r="A37" s="4">
        <f>A36+1</f>
        <v>3004</v>
      </c>
      <c r="B37" s="4" t="s">
        <v>646</v>
      </c>
      <c r="C37" s="4" t="str">
        <f t="shared" si="2"/>
        <v>9020|880|100|0|0|0|0</v>
      </c>
      <c r="D37" s="4" t="s">
        <v>633</v>
      </c>
      <c r="E37" s="4">
        <v>100</v>
      </c>
      <c r="F37" s="5" t="str">
        <f t="shared" si="1"/>
        <v>216|217|218|219|220</v>
      </c>
      <c r="G37" s="4">
        <f t="shared" si="0"/>
        <v>3</v>
      </c>
      <c r="H37" s="4">
        <f>INT(VLOOKUP($G37,[1]在线挂机!$A$51:$N$81,COLUMN(H37),FALSE)*10000)</f>
        <v>5200</v>
      </c>
      <c r="I37" s="4">
        <f>INT(VLOOKUP($G37,[1]在线挂机!$A$51:$N$81,COLUMN(I37),FALSE)*10000)</f>
        <v>2376</v>
      </c>
      <c r="J37" s="4">
        <f>INT(VLOOKUP($G37,[1]在线挂机!$A$51:$N$81,COLUMN(J37),FALSE)*10000)</f>
        <v>1400</v>
      </c>
      <c r="K37" s="4">
        <f>INT(VLOOKUP($G37,[1]在线挂机!$A$51:$N$81,COLUMN(K37),FALSE)*10000)</f>
        <v>700</v>
      </c>
      <c r="L37" s="4">
        <f>INT(VLOOKUP($G37,[1]在线挂机!$A$51:$N$81,COLUMN(L37),FALSE)*10000)</f>
        <v>240</v>
      </c>
      <c r="M37" s="4">
        <f>INT(VLOOKUP($G37,[1]在线挂机!$A$51:$N$81,COLUMN(M37),FALSE)*10000)</f>
        <v>84</v>
      </c>
      <c r="N37" s="4">
        <f>INT(VLOOKUP($G37,[1]在线挂机!$A$51:$N$81,COLUMN(N37),FALSE)*10000)</f>
        <v>0</v>
      </c>
      <c r="O37" s="4">
        <f>VLOOKUP(G37,[1]在线挂机!$A$50:$Y$72,25)</f>
        <v>1459.64912280702</v>
      </c>
      <c r="P37" s="1">
        <f>P33+100</f>
        <v>216</v>
      </c>
      <c r="Q37" s="1">
        <f>Q33+100</f>
        <v>217</v>
      </c>
      <c r="R37" s="1">
        <f>R33+100</f>
        <v>218</v>
      </c>
      <c r="S37" s="1">
        <f>S33+100</f>
        <v>219</v>
      </c>
      <c r="T37" s="1">
        <f>T33+100</f>
        <v>220</v>
      </c>
    </row>
    <row r="38" spans="1:18">
      <c r="A38" s="4">
        <f>A37+1</f>
        <v>3005</v>
      </c>
      <c r="B38" s="4" t="s">
        <v>647</v>
      </c>
      <c r="C38" s="4" t="str">
        <f t="shared" si="2"/>
        <v>9020|880|100|0|0|0|0</v>
      </c>
      <c r="D38" s="4" t="s">
        <v>633</v>
      </c>
      <c r="E38" s="4">
        <v>100</v>
      </c>
      <c r="F38" s="5" t="str">
        <f t="shared" si="1"/>
        <v>221</v>
      </c>
      <c r="G38" s="4">
        <f t="shared" si="0"/>
        <v>3</v>
      </c>
      <c r="H38" s="4">
        <f>INT(VLOOKUP($G38,[1]在线挂机!$A$51:$N$81,COLUMN(H38),FALSE)*10000)</f>
        <v>5200</v>
      </c>
      <c r="I38" s="4">
        <f>INT(VLOOKUP($G38,[1]在线挂机!$A$51:$N$81,COLUMN(I38),FALSE)*10000)</f>
        <v>2376</v>
      </c>
      <c r="J38" s="4">
        <f>INT(VLOOKUP($G38,[1]在线挂机!$A$51:$N$81,COLUMN(J38),FALSE)*10000)</f>
        <v>1400</v>
      </c>
      <c r="K38" s="4">
        <f>INT(VLOOKUP($G38,[1]在线挂机!$A$51:$N$81,COLUMN(K38),FALSE)*10000)</f>
        <v>700</v>
      </c>
      <c r="L38" s="4">
        <f>INT(VLOOKUP($G38,[1]在线挂机!$A$51:$N$81,COLUMN(L38),FALSE)*10000)</f>
        <v>240</v>
      </c>
      <c r="M38" s="4">
        <f>INT(VLOOKUP($G38,[1]在线挂机!$A$51:$N$81,COLUMN(M38),FALSE)*10000)</f>
        <v>84</v>
      </c>
      <c r="N38" s="4">
        <f>INT(VLOOKUP($G38,[1]在线挂机!$A$51:$N$81,COLUMN(N38),FALSE)*10000)</f>
        <v>0</v>
      </c>
      <c r="O38" s="4">
        <f>VLOOKUP(G38,[1]在线挂机!$A$50:$Y$72,25)</f>
        <v>1459.64912280702</v>
      </c>
      <c r="R38" s="1">
        <v>221</v>
      </c>
    </row>
    <row r="39" spans="1:20">
      <c r="A39" s="4">
        <f>A34+1000</f>
        <v>4001</v>
      </c>
      <c r="B39" s="4" t="s">
        <v>648</v>
      </c>
      <c r="C39" s="4" t="str">
        <f t="shared" si="2"/>
        <v>9020|880|100|0|0|0|0</v>
      </c>
      <c r="D39" s="4" t="s">
        <v>633</v>
      </c>
      <c r="E39" s="4">
        <v>100</v>
      </c>
      <c r="F39" s="5" t="str">
        <f t="shared" si="1"/>
        <v>201|202|203|204|205</v>
      </c>
      <c r="G39" s="4">
        <f t="shared" ref="G39:G50" si="3">LEFT(A39,1)*1</f>
        <v>4</v>
      </c>
      <c r="H39" s="4">
        <f>INT(VLOOKUP($G39,[1]在线挂机!$A$51:$N$81,COLUMN(H39),FALSE)*10000)</f>
        <v>2700</v>
      </c>
      <c r="I39" s="4">
        <f>INT(VLOOKUP($G39,[1]在线挂机!$A$51:$N$81,COLUMN(I39),FALSE)*10000)</f>
        <v>2936</v>
      </c>
      <c r="J39" s="4">
        <f>INT(VLOOKUP($G39,[1]在线挂机!$A$51:$N$81,COLUMN(J39),FALSE)*10000)</f>
        <v>2400</v>
      </c>
      <c r="K39" s="4">
        <f>INT(VLOOKUP($G39,[1]在线挂机!$A$51:$N$81,COLUMN(K39),FALSE)*10000)</f>
        <v>1200</v>
      </c>
      <c r="L39" s="4">
        <f>INT(VLOOKUP($G39,[1]在线挂机!$A$51:$N$81,COLUMN(L39),FALSE)*10000)</f>
        <v>540</v>
      </c>
      <c r="M39" s="4">
        <f>INT(VLOOKUP($G39,[1]在线挂机!$A$51:$N$81,COLUMN(M39),FALSE)*10000)</f>
        <v>224</v>
      </c>
      <c r="N39" s="4">
        <f>INT(VLOOKUP($G39,[1]在线挂机!$A$51:$N$81,COLUMN(N39),FALSE)*10000)</f>
        <v>0</v>
      </c>
      <c r="O39" s="4">
        <f>VLOOKUP(G39,[1]在线挂机!$A$50:$Y$72,25)</f>
        <v>1607.01754385965</v>
      </c>
      <c r="P39" s="1">
        <f>P34</f>
        <v>201</v>
      </c>
      <c r="Q39" s="1">
        <f>Q34</f>
        <v>202</v>
      </c>
      <c r="R39" s="1">
        <f>R34</f>
        <v>203</v>
      </c>
      <c r="S39" s="1">
        <f>S34</f>
        <v>204</v>
      </c>
      <c r="T39" s="1">
        <f>T34</f>
        <v>205</v>
      </c>
    </row>
    <row r="40" spans="1:20">
      <c r="A40" s="4">
        <f>A39+1</f>
        <v>4002</v>
      </c>
      <c r="B40" s="4" t="s">
        <v>649</v>
      </c>
      <c r="C40" s="4" t="str">
        <f t="shared" si="2"/>
        <v>9020|880|100|0|0|0|0</v>
      </c>
      <c r="D40" s="4" t="s">
        <v>633</v>
      </c>
      <c r="E40" s="4">
        <v>100</v>
      </c>
      <c r="F40" s="5" t="str">
        <f t="shared" si="1"/>
        <v>206|207|208|209|210</v>
      </c>
      <c r="G40" s="4">
        <f t="shared" si="3"/>
        <v>4</v>
      </c>
      <c r="H40" s="4">
        <f>INT(VLOOKUP($G40,[1]在线挂机!$A$51:$N$81,COLUMN(H40),FALSE)*10000)</f>
        <v>2700</v>
      </c>
      <c r="I40" s="4">
        <f>INT(VLOOKUP($G40,[1]在线挂机!$A$51:$N$81,COLUMN(I40),FALSE)*10000)</f>
        <v>2936</v>
      </c>
      <c r="J40" s="4">
        <f>INT(VLOOKUP($G40,[1]在线挂机!$A$51:$N$81,COLUMN(J40),FALSE)*10000)</f>
        <v>2400</v>
      </c>
      <c r="K40" s="4">
        <f>INT(VLOOKUP($G40,[1]在线挂机!$A$51:$N$81,COLUMN(K40),FALSE)*10000)</f>
        <v>1200</v>
      </c>
      <c r="L40" s="4">
        <f>INT(VLOOKUP($G40,[1]在线挂机!$A$51:$N$81,COLUMN(L40),FALSE)*10000)</f>
        <v>540</v>
      </c>
      <c r="M40" s="4">
        <f>INT(VLOOKUP($G40,[1]在线挂机!$A$51:$N$81,COLUMN(M40),FALSE)*10000)</f>
        <v>224</v>
      </c>
      <c r="N40" s="4">
        <f>INT(VLOOKUP($G40,[1]在线挂机!$A$51:$N$81,COLUMN(N40),FALSE)*10000)</f>
        <v>0</v>
      </c>
      <c r="O40" s="4">
        <f>VLOOKUP(G40,[1]在线挂机!$A$50:$Y$72,25)</f>
        <v>1607.01754385965</v>
      </c>
      <c r="P40" s="1">
        <f>P35</f>
        <v>206</v>
      </c>
      <c r="Q40" s="1">
        <f>Q35</f>
        <v>207</v>
      </c>
      <c r="R40" s="1">
        <f>R35</f>
        <v>208</v>
      </c>
      <c r="S40" s="1">
        <f>S35</f>
        <v>209</v>
      </c>
      <c r="T40" s="1">
        <f>T35</f>
        <v>210</v>
      </c>
    </row>
    <row r="41" spans="1:20">
      <c r="A41" s="4">
        <f>A40+1</f>
        <v>4003</v>
      </c>
      <c r="B41" s="4" t="s">
        <v>650</v>
      </c>
      <c r="C41" s="4" t="str">
        <f t="shared" si="2"/>
        <v>9020|880|100|0|0|0|0</v>
      </c>
      <c r="D41" s="4" t="s">
        <v>633</v>
      </c>
      <c r="E41" s="4">
        <v>100</v>
      </c>
      <c r="F41" s="5" t="str">
        <f t="shared" si="1"/>
        <v>211|212|213|214|215</v>
      </c>
      <c r="G41" s="4">
        <f t="shared" si="3"/>
        <v>4</v>
      </c>
      <c r="H41" s="4">
        <f>INT(VLOOKUP($G41,[1]在线挂机!$A$51:$N$81,COLUMN(H41),FALSE)*10000)</f>
        <v>2700</v>
      </c>
      <c r="I41" s="4">
        <f>INT(VLOOKUP($G41,[1]在线挂机!$A$51:$N$81,COLUMN(I41),FALSE)*10000)</f>
        <v>2936</v>
      </c>
      <c r="J41" s="4">
        <f>INT(VLOOKUP($G41,[1]在线挂机!$A$51:$N$81,COLUMN(J41),FALSE)*10000)</f>
        <v>2400</v>
      </c>
      <c r="K41" s="4">
        <f>INT(VLOOKUP($G41,[1]在线挂机!$A$51:$N$81,COLUMN(K41),FALSE)*10000)</f>
        <v>1200</v>
      </c>
      <c r="L41" s="4">
        <f>INT(VLOOKUP($G41,[1]在线挂机!$A$51:$N$81,COLUMN(L41),FALSE)*10000)</f>
        <v>540</v>
      </c>
      <c r="M41" s="4">
        <f>INT(VLOOKUP($G41,[1]在线挂机!$A$51:$N$81,COLUMN(M41),FALSE)*10000)</f>
        <v>224</v>
      </c>
      <c r="N41" s="4">
        <f>INT(VLOOKUP($G41,[1]在线挂机!$A$51:$N$81,COLUMN(N41),FALSE)*10000)</f>
        <v>0</v>
      </c>
      <c r="O41" s="4">
        <f>VLOOKUP(G41,[1]在线挂机!$A$50:$Y$72,25)</f>
        <v>1607.01754385965</v>
      </c>
      <c r="P41" s="1">
        <f>P36</f>
        <v>211</v>
      </c>
      <c r="Q41" s="1">
        <f>Q36</f>
        <v>212</v>
      </c>
      <c r="R41" s="1">
        <f>R36</f>
        <v>213</v>
      </c>
      <c r="S41" s="1">
        <f>S36</f>
        <v>214</v>
      </c>
      <c r="T41" s="1">
        <f>T36</f>
        <v>215</v>
      </c>
    </row>
    <row r="42" spans="1:20">
      <c r="A42" s="4">
        <f>A41+1</f>
        <v>4004</v>
      </c>
      <c r="B42" s="4" t="s">
        <v>651</v>
      </c>
      <c r="C42" s="4" t="str">
        <f t="shared" si="2"/>
        <v>9020|880|100|0|0|0|0</v>
      </c>
      <c r="D42" s="4" t="s">
        <v>633</v>
      </c>
      <c r="E42" s="4">
        <v>100</v>
      </c>
      <c r="F42" s="5" t="str">
        <f t="shared" si="1"/>
        <v>216|217|218|219|220</v>
      </c>
      <c r="G42" s="4">
        <f t="shared" si="3"/>
        <v>4</v>
      </c>
      <c r="H42" s="4">
        <f>INT(VLOOKUP($G42,[1]在线挂机!$A$51:$N$81,COLUMN(H42),FALSE)*10000)</f>
        <v>2700</v>
      </c>
      <c r="I42" s="4">
        <f>INT(VLOOKUP($G42,[1]在线挂机!$A$51:$N$81,COLUMN(I42),FALSE)*10000)</f>
        <v>2936</v>
      </c>
      <c r="J42" s="4">
        <f>INT(VLOOKUP($G42,[1]在线挂机!$A$51:$N$81,COLUMN(J42),FALSE)*10000)</f>
        <v>2400</v>
      </c>
      <c r="K42" s="4">
        <f>INT(VLOOKUP($G42,[1]在线挂机!$A$51:$N$81,COLUMN(K42),FALSE)*10000)</f>
        <v>1200</v>
      </c>
      <c r="L42" s="4">
        <f>INT(VLOOKUP($G42,[1]在线挂机!$A$51:$N$81,COLUMN(L42),FALSE)*10000)</f>
        <v>540</v>
      </c>
      <c r="M42" s="4">
        <f>INT(VLOOKUP($G42,[1]在线挂机!$A$51:$N$81,COLUMN(M42),FALSE)*10000)</f>
        <v>224</v>
      </c>
      <c r="N42" s="4">
        <f>INT(VLOOKUP($G42,[1]在线挂机!$A$51:$N$81,COLUMN(N42),FALSE)*10000)</f>
        <v>0</v>
      </c>
      <c r="O42" s="4">
        <f>VLOOKUP(G42,[1]在线挂机!$A$50:$Y$72,25)</f>
        <v>1607.01754385965</v>
      </c>
      <c r="P42" s="1">
        <f>P37</f>
        <v>216</v>
      </c>
      <c r="Q42" s="1">
        <f>Q37</f>
        <v>217</v>
      </c>
      <c r="R42" s="1">
        <f>R37</f>
        <v>218</v>
      </c>
      <c r="S42" s="1">
        <f>S37</f>
        <v>219</v>
      </c>
      <c r="T42" s="1">
        <f>T37</f>
        <v>220</v>
      </c>
    </row>
    <row r="43" spans="1:18">
      <c r="A43" s="4">
        <f>A42+1</f>
        <v>4005</v>
      </c>
      <c r="B43" s="4" t="s">
        <v>652</v>
      </c>
      <c r="C43" s="4" t="str">
        <f t="shared" si="2"/>
        <v>9020|880|100|0|0|0|0</v>
      </c>
      <c r="D43" s="4" t="s">
        <v>633</v>
      </c>
      <c r="E43" s="4">
        <v>100</v>
      </c>
      <c r="F43" s="5" t="str">
        <f t="shared" si="1"/>
        <v>221</v>
      </c>
      <c r="G43" s="4">
        <f t="shared" si="3"/>
        <v>4</v>
      </c>
      <c r="H43" s="4">
        <f>INT(VLOOKUP($G43,[1]在线挂机!$A$51:$N$81,COLUMN(H43),FALSE)*10000)</f>
        <v>2700</v>
      </c>
      <c r="I43" s="4">
        <f>INT(VLOOKUP($G43,[1]在线挂机!$A$51:$N$81,COLUMN(I43),FALSE)*10000)</f>
        <v>2936</v>
      </c>
      <c r="J43" s="4">
        <f>INT(VLOOKUP($G43,[1]在线挂机!$A$51:$N$81,COLUMN(J43),FALSE)*10000)</f>
        <v>2400</v>
      </c>
      <c r="K43" s="4">
        <f>INT(VLOOKUP($G43,[1]在线挂机!$A$51:$N$81,COLUMN(K43),FALSE)*10000)</f>
        <v>1200</v>
      </c>
      <c r="L43" s="4">
        <f>INT(VLOOKUP($G43,[1]在线挂机!$A$51:$N$81,COLUMN(L43),FALSE)*10000)</f>
        <v>540</v>
      </c>
      <c r="M43" s="4">
        <f>INT(VLOOKUP($G43,[1]在线挂机!$A$51:$N$81,COLUMN(M43),FALSE)*10000)</f>
        <v>224</v>
      </c>
      <c r="N43" s="4">
        <f>INT(VLOOKUP($G43,[1]在线挂机!$A$51:$N$81,COLUMN(N43),FALSE)*10000)</f>
        <v>0</v>
      </c>
      <c r="O43" s="4">
        <f>VLOOKUP(G43,[1]在线挂机!$A$50:$Y$72,25)</f>
        <v>1607.01754385965</v>
      </c>
      <c r="R43" s="1">
        <v>221</v>
      </c>
    </row>
    <row r="44" spans="1:18">
      <c r="A44" s="4">
        <f>A43+1</f>
        <v>4006</v>
      </c>
      <c r="B44" s="4" t="s">
        <v>653</v>
      </c>
      <c r="C44" s="4" t="str">
        <f t="shared" si="2"/>
        <v>9020|880|100|0|0|0|0</v>
      </c>
      <c r="D44" s="4" t="s">
        <v>633</v>
      </c>
      <c r="E44" s="4">
        <v>100</v>
      </c>
      <c r="F44" s="5" t="str">
        <f t="shared" si="1"/>
        <v>222</v>
      </c>
      <c r="G44" s="4">
        <f t="shared" si="3"/>
        <v>4</v>
      </c>
      <c r="H44" s="4">
        <f>INT(VLOOKUP($G44,[1]在线挂机!$A$51:$N$81,COLUMN(H44),FALSE)*10000)</f>
        <v>2700</v>
      </c>
      <c r="I44" s="4">
        <f>INT(VLOOKUP($G44,[1]在线挂机!$A$51:$N$81,COLUMN(I44),FALSE)*10000)</f>
        <v>2936</v>
      </c>
      <c r="J44" s="4">
        <f>INT(VLOOKUP($G44,[1]在线挂机!$A$51:$N$81,COLUMN(J44),FALSE)*10000)</f>
        <v>2400</v>
      </c>
      <c r="K44" s="4">
        <f>INT(VLOOKUP($G44,[1]在线挂机!$A$51:$N$81,COLUMN(K44),FALSE)*10000)</f>
        <v>1200</v>
      </c>
      <c r="L44" s="4">
        <f>INT(VLOOKUP($G44,[1]在线挂机!$A$51:$N$81,COLUMN(L44),FALSE)*10000)</f>
        <v>540</v>
      </c>
      <c r="M44" s="4">
        <f>INT(VLOOKUP($G44,[1]在线挂机!$A$51:$N$81,COLUMN(M44),FALSE)*10000)</f>
        <v>224</v>
      </c>
      <c r="N44" s="4">
        <f>INT(VLOOKUP($G44,[1]在线挂机!$A$51:$N$81,COLUMN(N44),FALSE)*10000)</f>
        <v>0</v>
      </c>
      <c r="O44" s="4">
        <f>VLOOKUP(G44,[1]在线挂机!$A$50:$Y$72,25)</f>
        <v>1607.01754385965</v>
      </c>
      <c r="R44" s="1">
        <v>222</v>
      </c>
    </row>
    <row r="45" spans="1:20">
      <c r="A45" s="4">
        <f>A39+1000</f>
        <v>5001</v>
      </c>
      <c r="B45" s="4" t="s">
        <v>654</v>
      </c>
      <c r="C45" s="4" t="str">
        <f t="shared" si="2"/>
        <v>9020|880|100|0|0|0|0</v>
      </c>
      <c r="D45" s="4" t="s">
        <v>633</v>
      </c>
      <c r="E45" s="4">
        <v>100</v>
      </c>
      <c r="F45" s="5" t="str">
        <f t="shared" si="1"/>
        <v>301|302|303|304|305</v>
      </c>
      <c r="G45" s="4">
        <f t="shared" si="3"/>
        <v>5</v>
      </c>
      <c r="H45" s="4">
        <f>INT(VLOOKUP($G45,[1]在线挂机!$A$51:$N$81,COLUMN(H45),FALSE)*10000)</f>
        <v>0</v>
      </c>
      <c r="I45" s="4">
        <f>INT(VLOOKUP($G45,[1]在线挂机!$A$51:$N$81,COLUMN(I45),FALSE)*10000)</f>
        <v>3308</v>
      </c>
      <c r="J45" s="4">
        <f>INT(VLOOKUP($G45,[1]在线挂机!$A$51:$N$81,COLUMN(J45),FALSE)*10000)</f>
        <v>3600</v>
      </c>
      <c r="K45" s="4">
        <f>INT(VLOOKUP($G45,[1]在线挂机!$A$51:$N$81,COLUMN(K45),FALSE)*10000)</f>
        <v>1800</v>
      </c>
      <c r="L45" s="4">
        <f>INT(VLOOKUP($G45,[1]在线挂机!$A$51:$N$81,COLUMN(L45),FALSE)*10000)</f>
        <v>900</v>
      </c>
      <c r="M45" s="4">
        <f>INT(VLOOKUP($G45,[1]在线挂机!$A$51:$N$81,COLUMN(M45),FALSE)*10000)</f>
        <v>392</v>
      </c>
      <c r="N45" s="4">
        <f>INT(VLOOKUP($G45,[1]在线挂机!$A$51:$N$81,COLUMN(N45),FALSE)*10000)</f>
        <v>0</v>
      </c>
      <c r="O45" s="4">
        <f>VLOOKUP(G45,[1]在线挂机!$A$50:$Y$72,25)</f>
        <v>1778.94736842105</v>
      </c>
      <c r="P45" s="1">
        <f>P39+100</f>
        <v>301</v>
      </c>
      <c r="Q45" s="1">
        <f>Q39+100</f>
        <v>302</v>
      </c>
      <c r="R45" s="1">
        <f t="shared" ref="R45:R50" si="4">R39+100</f>
        <v>303</v>
      </c>
      <c r="S45" s="1">
        <f>S39+100</f>
        <v>304</v>
      </c>
      <c r="T45" s="1">
        <f>T39+100</f>
        <v>305</v>
      </c>
    </row>
    <row r="46" spans="1:20">
      <c r="A46" s="4">
        <f>A45+1</f>
        <v>5002</v>
      </c>
      <c r="B46" s="4" t="s">
        <v>655</v>
      </c>
      <c r="C46" s="4" t="str">
        <f t="shared" si="2"/>
        <v>9020|880|100|0|0|0|0</v>
      </c>
      <c r="D46" s="4" t="s">
        <v>633</v>
      </c>
      <c r="E46" s="4">
        <v>100</v>
      </c>
      <c r="F46" s="5" t="str">
        <f t="shared" si="1"/>
        <v>306|307|308|309|310</v>
      </c>
      <c r="G46" s="4">
        <f t="shared" si="3"/>
        <v>5</v>
      </c>
      <c r="H46" s="4">
        <f>INT(VLOOKUP($G46,[1]在线挂机!$A$51:$N$81,COLUMN(H46),FALSE)*10000)</f>
        <v>0</v>
      </c>
      <c r="I46" s="4">
        <f>INT(VLOOKUP($G46,[1]在线挂机!$A$51:$N$81,COLUMN(I46),FALSE)*10000)</f>
        <v>3308</v>
      </c>
      <c r="J46" s="4">
        <f>INT(VLOOKUP($G46,[1]在线挂机!$A$51:$N$81,COLUMN(J46),FALSE)*10000)</f>
        <v>3600</v>
      </c>
      <c r="K46" s="4">
        <f>INT(VLOOKUP($G46,[1]在线挂机!$A$51:$N$81,COLUMN(K46),FALSE)*10000)</f>
        <v>1800</v>
      </c>
      <c r="L46" s="4">
        <f>INT(VLOOKUP($G46,[1]在线挂机!$A$51:$N$81,COLUMN(L46),FALSE)*10000)</f>
        <v>900</v>
      </c>
      <c r="M46" s="4">
        <f>INT(VLOOKUP($G46,[1]在线挂机!$A$51:$N$81,COLUMN(M46),FALSE)*10000)</f>
        <v>392</v>
      </c>
      <c r="N46" s="4">
        <f>INT(VLOOKUP($G46,[1]在线挂机!$A$51:$N$81,COLUMN(N46),FALSE)*10000)</f>
        <v>0</v>
      </c>
      <c r="O46" s="4">
        <f>VLOOKUP(G46,[1]在线挂机!$A$50:$Y$72,25)</f>
        <v>1778.94736842105</v>
      </c>
      <c r="P46" s="1">
        <f>P40+100</f>
        <v>306</v>
      </c>
      <c r="Q46" s="1">
        <f>Q40+100</f>
        <v>307</v>
      </c>
      <c r="R46" s="1">
        <f t="shared" si="4"/>
        <v>308</v>
      </c>
      <c r="S46" s="1">
        <f>S40+100</f>
        <v>309</v>
      </c>
      <c r="T46" s="1">
        <f>T40+100</f>
        <v>310</v>
      </c>
    </row>
    <row r="47" spans="1:20">
      <c r="A47" s="4">
        <f>A46+1</f>
        <v>5003</v>
      </c>
      <c r="B47" s="4" t="s">
        <v>656</v>
      </c>
      <c r="C47" s="4" t="str">
        <f t="shared" si="2"/>
        <v>9020|880|100|0|0|0|0</v>
      </c>
      <c r="D47" s="4" t="s">
        <v>633</v>
      </c>
      <c r="E47" s="4">
        <v>100</v>
      </c>
      <c r="F47" s="5" t="str">
        <f t="shared" si="1"/>
        <v>311|312|313|314|315</v>
      </c>
      <c r="G47" s="4">
        <f t="shared" si="3"/>
        <v>5</v>
      </c>
      <c r="H47" s="4">
        <f>INT(VLOOKUP($G47,[1]在线挂机!$A$51:$N$81,COLUMN(H47),FALSE)*10000)</f>
        <v>0</v>
      </c>
      <c r="I47" s="4">
        <f>INT(VLOOKUP($G47,[1]在线挂机!$A$51:$N$81,COLUMN(I47),FALSE)*10000)</f>
        <v>3308</v>
      </c>
      <c r="J47" s="4">
        <f>INT(VLOOKUP($G47,[1]在线挂机!$A$51:$N$81,COLUMN(J47),FALSE)*10000)</f>
        <v>3600</v>
      </c>
      <c r="K47" s="4">
        <f>INT(VLOOKUP($G47,[1]在线挂机!$A$51:$N$81,COLUMN(K47),FALSE)*10000)</f>
        <v>1800</v>
      </c>
      <c r="L47" s="4">
        <f>INT(VLOOKUP($G47,[1]在线挂机!$A$51:$N$81,COLUMN(L47),FALSE)*10000)</f>
        <v>900</v>
      </c>
      <c r="M47" s="4">
        <f>INT(VLOOKUP($G47,[1]在线挂机!$A$51:$N$81,COLUMN(M47),FALSE)*10000)</f>
        <v>392</v>
      </c>
      <c r="N47" s="4">
        <f>INT(VLOOKUP($G47,[1]在线挂机!$A$51:$N$81,COLUMN(N47),FALSE)*10000)</f>
        <v>0</v>
      </c>
      <c r="O47" s="4">
        <f>VLOOKUP(G47,[1]在线挂机!$A$50:$Y$72,25)</f>
        <v>1778.94736842105</v>
      </c>
      <c r="P47" s="1">
        <f>P41+100</f>
        <v>311</v>
      </c>
      <c r="Q47" s="1">
        <f>Q41+100</f>
        <v>312</v>
      </c>
      <c r="R47" s="1">
        <f t="shared" si="4"/>
        <v>313</v>
      </c>
      <c r="S47" s="1">
        <f>S41+100</f>
        <v>314</v>
      </c>
      <c r="T47" s="1">
        <f>T41+100</f>
        <v>315</v>
      </c>
    </row>
    <row r="48" spans="1:20">
      <c r="A48" s="4">
        <f>A47+1</f>
        <v>5004</v>
      </c>
      <c r="B48" s="4" t="s">
        <v>657</v>
      </c>
      <c r="C48" s="4" t="str">
        <f t="shared" si="2"/>
        <v>9020|880|100|0|0|0|0</v>
      </c>
      <c r="D48" s="4" t="s">
        <v>633</v>
      </c>
      <c r="E48" s="4">
        <v>100</v>
      </c>
      <c r="F48" s="5" t="str">
        <f t="shared" si="1"/>
        <v>316|317|318|319|320</v>
      </c>
      <c r="G48" s="4">
        <f t="shared" si="3"/>
        <v>5</v>
      </c>
      <c r="H48" s="4">
        <f>INT(VLOOKUP($G48,[1]在线挂机!$A$51:$N$81,COLUMN(H48),FALSE)*10000)</f>
        <v>0</v>
      </c>
      <c r="I48" s="4">
        <f>INT(VLOOKUP($G48,[1]在线挂机!$A$51:$N$81,COLUMN(I48),FALSE)*10000)</f>
        <v>3308</v>
      </c>
      <c r="J48" s="4">
        <f>INT(VLOOKUP($G48,[1]在线挂机!$A$51:$N$81,COLUMN(J48),FALSE)*10000)</f>
        <v>3600</v>
      </c>
      <c r="K48" s="4">
        <f>INT(VLOOKUP($G48,[1]在线挂机!$A$51:$N$81,COLUMN(K48),FALSE)*10000)</f>
        <v>1800</v>
      </c>
      <c r="L48" s="4">
        <f>INT(VLOOKUP($G48,[1]在线挂机!$A$51:$N$81,COLUMN(L48),FALSE)*10000)</f>
        <v>900</v>
      </c>
      <c r="M48" s="4">
        <f>INT(VLOOKUP($G48,[1]在线挂机!$A$51:$N$81,COLUMN(M48),FALSE)*10000)</f>
        <v>392</v>
      </c>
      <c r="N48" s="4">
        <f>INT(VLOOKUP($G48,[1]在线挂机!$A$51:$N$81,COLUMN(N48),FALSE)*10000)</f>
        <v>0</v>
      </c>
      <c r="O48" s="4">
        <f>VLOOKUP(G48,[1]在线挂机!$A$50:$Y$72,25)</f>
        <v>1778.94736842105</v>
      </c>
      <c r="P48" s="1">
        <f>P42+100</f>
        <v>316</v>
      </c>
      <c r="Q48" s="1">
        <f>Q42+100</f>
        <v>317</v>
      </c>
      <c r="R48" s="1">
        <f t="shared" si="4"/>
        <v>318</v>
      </c>
      <c r="S48" s="1">
        <f>S42+100</f>
        <v>319</v>
      </c>
      <c r="T48" s="1">
        <f>T42+100</f>
        <v>320</v>
      </c>
    </row>
    <row r="49" spans="1:18">
      <c r="A49" s="4">
        <f>A48+1</f>
        <v>5005</v>
      </c>
      <c r="B49" s="4" t="s">
        <v>658</v>
      </c>
      <c r="C49" s="4" t="str">
        <f t="shared" si="2"/>
        <v>9020|880|100|0|0|0|0</v>
      </c>
      <c r="D49" s="4" t="s">
        <v>633</v>
      </c>
      <c r="E49" s="4">
        <v>100</v>
      </c>
      <c r="F49" s="5" t="str">
        <f t="shared" si="1"/>
        <v>321</v>
      </c>
      <c r="G49" s="4">
        <f t="shared" si="3"/>
        <v>5</v>
      </c>
      <c r="H49" s="4">
        <f>INT(VLOOKUP($G49,[1]在线挂机!$A$51:$N$81,COLUMN(H49),FALSE)*10000)</f>
        <v>0</v>
      </c>
      <c r="I49" s="4">
        <f>INT(VLOOKUP($G49,[1]在线挂机!$A$51:$N$81,COLUMN(I49),FALSE)*10000)</f>
        <v>3308</v>
      </c>
      <c r="J49" s="4">
        <f>INT(VLOOKUP($G49,[1]在线挂机!$A$51:$N$81,COLUMN(J49),FALSE)*10000)</f>
        <v>3600</v>
      </c>
      <c r="K49" s="4">
        <f>INT(VLOOKUP($G49,[1]在线挂机!$A$51:$N$81,COLUMN(K49),FALSE)*10000)</f>
        <v>1800</v>
      </c>
      <c r="L49" s="4">
        <f>INT(VLOOKUP($G49,[1]在线挂机!$A$51:$N$81,COLUMN(L49),FALSE)*10000)</f>
        <v>900</v>
      </c>
      <c r="M49" s="4">
        <f>INT(VLOOKUP($G49,[1]在线挂机!$A$51:$N$81,COLUMN(M49),FALSE)*10000)</f>
        <v>392</v>
      </c>
      <c r="N49" s="4">
        <f>INT(VLOOKUP($G49,[1]在线挂机!$A$51:$N$81,COLUMN(N49),FALSE)*10000)</f>
        <v>0</v>
      </c>
      <c r="O49" s="4">
        <f>VLOOKUP(G49,[1]在线挂机!$A$50:$Y$72,25)</f>
        <v>1778.94736842105</v>
      </c>
      <c r="R49" s="1">
        <f t="shared" si="4"/>
        <v>321</v>
      </c>
    </row>
    <row r="50" spans="1:18">
      <c r="A50" s="4">
        <f>A49+1</f>
        <v>5006</v>
      </c>
      <c r="B50" s="4" t="s">
        <v>659</v>
      </c>
      <c r="C50" s="4" t="str">
        <f t="shared" si="2"/>
        <v>9020|880|100|0|0|0|0</v>
      </c>
      <c r="D50" s="4" t="s">
        <v>633</v>
      </c>
      <c r="E50" s="4">
        <v>100</v>
      </c>
      <c r="F50" s="5" t="str">
        <f t="shared" si="1"/>
        <v>322</v>
      </c>
      <c r="G50" s="4">
        <f t="shared" si="3"/>
        <v>5</v>
      </c>
      <c r="H50" s="4">
        <f>INT(VLOOKUP($G50,[1]在线挂机!$A$51:$N$81,COLUMN(H50),FALSE)*10000)</f>
        <v>0</v>
      </c>
      <c r="I50" s="4">
        <f>INT(VLOOKUP($G50,[1]在线挂机!$A$51:$N$81,COLUMN(I50),FALSE)*10000)</f>
        <v>3308</v>
      </c>
      <c r="J50" s="4">
        <f>INT(VLOOKUP($G50,[1]在线挂机!$A$51:$N$81,COLUMN(J50),FALSE)*10000)</f>
        <v>3600</v>
      </c>
      <c r="K50" s="4">
        <f>INT(VLOOKUP($G50,[1]在线挂机!$A$51:$N$81,COLUMN(K50),FALSE)*10000)</f>
        <v>1800</v>
      </c>
      <c r="L50" s="4">
        <f>INT(VLOOKUP($G50,[1]在线挂机!$A$51:$N$81,COLUMN(L50),FALSE)*10000)</f>
        <v>900</v>
      </c>
      <c r="M50" s="4">
        <f>INT(VLOOKUP($G50,[1]在线挂机!$A$51:$N$81,COLUMN(M50),FALSE)*10000)</f>
        <v>392</v>
      </c>
      <c r="N50" s="4">
        <f>INT(VLOOKUP($G50,[1]在线挂机!$A$51:$N$81,COLUMN(N50),FALSE)*10000)</f>
        <v>0</v>
      </c>
      <c r="O50" s="4">
        <f>VLOOKUP(G50,[1]在线挂机!$A$50:$Y$72,25)</f>
        <v>1778.94736842105</v>
      </c>
      <c r="R50" s="1">
        <f t="shared" si="4"/>
        <v>322</v>
      </c>
    </row>
    <row r="51" spans="1:1">
      <c r="A51" s="4"/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6" sqref="C6"/>
    </sheetView>
  </sheetViews>
  <sheetFormatPr defaultColWidth="10.625" defaultRowHeight="15.75" outlineLevelRow="3" outlineLevelCol="2"/>
  <cols>
    <col min="1" max="2" width="38.875" style="1" customWidth="1"/>
    <col min="3" max="3" width="28.625" style="1" customWidth="1"/>
    <col min="4" max="16384" width="10.625" style="1"/>
  </cols>
  <sheetData>
    <row r="1" spans="1:3">
      <c r="A1" s="2" t="s">
        <v>660</v>
      </c>
      <c r="B1" s="2" t="s">
        <v>661</v>
      </c>
      <c r="C1" s="2" t="s">
        <v>662</v>
      </c>
    </row>
    <row r="2" spans="1:2">
      <c r="A2" s="2" t="s">
        <v>663</v>
      </c>
      <c r="B2" s="2"/>
    </row>
    <row r="3" spans="1:2">
      <c r="A3" s="2" t="s">
        <v>664</v>
      </c>
      <c r="B3" s="2"/>
    </row>
    <row r="4" spans="1:1">
      <c r="A4" s="2" t="s">
        <v>665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@掉落组表</vt:lpstr>
      <vt:lpstr>@掉落表</vt:lpstr>
      <vt:lpstr>@装备掉落表</vt:lpstr>
      <vt:lpstr>代对表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dc:description>hot</dc:description>
  <cp:lastModifiedBy>Y</cp:lastModifiedBy>
  <dcterms:created xsi:type="dcterms:W3CDTF">2019-09-24T08:08:00Z</dcterms:created>
  <dcterms:modified xsi:type="dcterms:W3CDTF">2024-09-02T10:30:56Z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E48E97ACFD6142D0A6DA827E85CC7884</vt:lpwstr>
  </property>
  <property fmtid="{D5CDD505-2E9C-101B-9397-08002B2CF9AE}" pid="4" name="KSOReadingLayout">
    <vt:bool>true</vt:bool>
  </property>
</Properties>
</file>