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1925"/>
  </bookViews>
  <sheets>
    <sheet name="@七天活动配置" sheetId="1" r:id="rId1"/>
    <sheet name="@七天任务配置" sheetId="2" r:id="rId2"/>
    <sheet name="@七天礼包配置" sheetId="3" r:id="rId3"/>
    <sheet name="@七天活跃奖励" sheetId="4" r:id="rId4"/>
    <sheet name="代对表" sheetId="5" r:id="rId5"/>
    <sheet name="Sheet1" sheetId="6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<sst xmlns="http://schemas.openxmlformats.org/spreadsheetml/2006/main" count="345" uniqueCount="188">
  <si>
    <t>i_id</t>
  </si>
  <si>
    <t>s_Name</t>
  </si>
  <si>
    <t>i_beginRegisterDays</t>
  </si>
  <si>
    <t>i_endRegisterDays</t>
  </si>
  <si>
    <t>s_desc</t>
  </si>
  <si>
    <t>ID</t>
  </si>
  <si>
    <t>活动名称</t>
  </si>
  <si>
    <t>开启天数</t>
  </si>
  <si>
    <t>结束天数</t>
  </si>
  <si>
    <t>说明</t>
  </si>
  <si>
    <t>七日好礼活动</t>
  </si>
  <si>
    <t>获得900活跃度领取超强英雄</t>
  </si>
  <si>
    <t>i_activityID</t>
  </si>
  <si>
    <t>i_day</t>
  </si>
  <si>
    <t>i_value</t>
  </si>
  <si>
    <t>i_isTotal</t>
  </si>
  <si>
    <t>$i_achieveType</t>
  </si>
  <si>
    <t>$il_achieveParams</t>
  </si>
  <si>
    <t>i_achieveValue</t>
  </si>
  <si>
    <t>活动ID</t>
  </si>
  <si>
    <t>天数</t>
  </si>
  <si>
    <t>进度值</t>
  </si>
  <si>
    <t>是否取累计</t>
  </si>
  <si>
    <t>成就类型</t>
  </si>
  <si>
    <t>成就参数</t>
  </si>
  <si>
    <t>成就次数</t>
  </si>
  <si>
    <t>登录1天</t>
  </si>
  <si>
    <t>成就类型-登录天数</t>
  </si>
  <si>
    <t>成就系统类型-七天登录</t>
  </si>
  <si>
    <t>累计获得1200钻石</t>
  </si>
  <si>
    <t>成就类型-道具ID获得次数</t>
  </si>
  <si>
    <t>累计获得15000金币</t>
  </si>
  <si>
    <t>通关精英关卡1-5</t>
  </si>
  <si>
    <t>成就类型-通关战斗类型关卡</t>
  </si>
  <si>
    <t>战斗类型-精英关卡|1|5</t>
  </si>
  <si>
    <t>获得一名紫色英雄</t>
  </si>
  <si>
    <t>成就类型-获得品质英雄</t>
  </si>
  <si>
    <t>品质-紫</t>
  </si>
  <si>
    <t>1名上阵英雄达到400级</t>
  </si>
  <si>
    <t>成就类型-上阵英雄等级数量</t>
  </si>
  <si>
    <t>克隆英雄10次</t>
  </si>
  <si>
    <t>成就类型-抽卡ID次数</t>
  </si>
  <si>
    <t>累计使徒召唤30次</t>
  </si>
  <si>
    <t>选择任意使徒通关关卡5次</t>
  </si>
  <si>
    <t>成就类型-元素使徒通关关卡</t>
  </si>
  <si>
    <t>战斗类型-精英关卡|元素-自适应</t>
  </si>
  <si>
    <t>累计开启100次补给箱</t>
  </si>
  <si>
    <t>成就类型-开启品质宝箱次数</t>
  </si>
  <si>
    <t>升级5次装备</t>
  </si>
  <si>
    <t>成就类型-职业装备升级次数</t>
  </si>
  <si>
    <t>职业-任意</t>
  </si>
  <si>
    <t>观看5次广告</t>
  </si>
  <si>
    <t>成就类型-观看类型广告次数</t>
  </si>
  <si>
    <t>广告观看类型-无</t>
  </si>
  <si>
    <t>登录2天</t>
  </si>
  <si>
    <t>通关精英关卡2-5</t>
  </si>
  <si>
    <t>战斗类型-精英关卡|2|5</t>
  </si>
  <si>
    <t>通关挂机关卡2-50</t>
  </si>
  <si>
    <t>战斗类型-挂机关卡|2|50</t>
  </si>
  <si>
    <t>英雄升星5次</t>
  </si>
  <si>
    <t>成就类型-英雄升星</t>
  </si>
  <si>
    <t>品质-任意</t>
  </si>
  <si>
    <t>6个上阵英雄达到600级</t>
  </si>
  <si>
    <t>上阵5个紫色英雄</t>
  </si>
  <si>
    <t>成就类型-上阵英雄品质数量</t>
  </si>
  <si>
    <t>累计使徒召唤80次</t>
  </si>
  <si>
    <t>累计克隆英雄20次</t>
  </si>
  <si>
    <t>累计开启200次补给箱</t>
  </si>
  <si>
    <t>晶核改造1次</t>
  </si>
  <si>
    <t>成就类型-晶核品质改造次数</t>
  </si>
  <si>
    <t>登录3天</t>
  </si>
  <si>
    <t>通关精英关卡3-5</t>
  </si>
  <si>
    <t>1|3|5</t>
  </si>
  <si>
    <t>通关挂机关卡2-100</t>
  </si>
  <si>
    <t>3|2|100</t>
  </si>
  <si>
    <t>1名上阵英雄达到800级</t>
  </si>
  <si>
    <t>获得一个橙色的晶核</t>
  </si>
  <si>
    <t>成就类型-获得品质晶核</t>
  </si>
  <si>
    <t>品质-橙</t>
  </si>
  <si>
    <t>累计使徒升级10次</t>
  </si>
  <si>
    <t>成就类型-使徒升级</t>
  </si>
  <si>
    <t>上阵8个紫色英雄</t>
  </si>
  <si>
    <t>累计击败300只BOSS</t>
  </si>
  <si>
    <t>成就类型-战斗类型杀怪类型个数</t>
  </si>
  <si>
    <t>战斗类型-无|怪物类型-boss</t>
  </si>
  <si>
    <t>累计开启300次补给箱</t>
  </si>
  <si>
    <t>登录4天</t>
  </si>
  <si>
    <t>通关精英关卡4-5</t>
  </si>
  <si>
    <t>1|4|5</t>
  </si>
  <si>
    <t>通关挂机关卡2-200</t>
  </si>
  <si>
    <t>3|2|200</t>
  </si>
  <si>
    <t>8个上阵英雄达到900级</t>
  </si>
  <si>
    <t>获得一个橙色晶核</t>
  </si>
  <si>
    <t>累计使徒升级15次</t>
  </si>
  <si>
    <t>累计获得20个紫色英雄</t>
  </si>
  <si>
    <t>累计击败200000只怪物</t>
  </si>
  <si>
    <t>战斗类型-无|怪物类型-小怪</t>
  </si>
  <si>
    <t>累计开启50次精良补给箱</t>
  </si>
  <si>
    <t>登录5天</t>
  </si>
  <si>
    <t>通关精英关卡5-5</t>
  </si>
  <si>
    <t>1|5|5</t>
  </si>
  <si>
    <t>通关挂机关卡2-300</t>
  </si>
  <si>
    <t>3|2|300</t>
  </si>
  <si>
    <t>累计分解3000件装备</t>
  </si>
  <si>
    <t>成就类型-分解品质装备数量</t>
  </si>
  <si>
    <t>累计击败500只BOSS</t>
  </si>
  <si>
    <t>累计开启20次史诗补给箱</t>
  </si>
  <si>
    <t>累计使徒召唤150次</t>
  </si>
  <si>
    <t>累计英雄升星20次</t>
  </si>
  <si>
    <t>登录6天</t>
  </si>
  <si>
    <t>通关精英关卡6-5</t>
  </si>
  <si>
    <t>1|6|5</t>
  </si>
  <si>
    <t>通关挂机关卡2-400</t>
  </si>
  <si>
    <t>3|2|400</t>
  </si>
  <si>
    <t>累计使用水属性使徒通关5次</t>
  </si>
  <si>
    <t>战斗类型-精英关卡|元素-水</t>
  </si>
  <si>
    <t>累计使用火属性使徒通关5次</t>
  </si>
  <si>
    <t>战斗类型-精英关卡|元素-火</t>
  </si>
  <si>
    <t>累计使用风属性使徒通关5次</t>
  </si>
  <si>
    <t>战斗类型-精英关卡|元素-风</t>
  </si>
  <si>
    <t>累计击败500000只怪物</t>
  </si>
  <si>
    <t>累计开启5次传说补给箱</t>
  </si>
  <si>
    <t>登录7天</t>
  </si>
  <si>
    <t>通关精英关卡7-5</t>
  </si>
  <si>
    <t>通关挂机关卡3-100</t>
  </si>
  <si>
    <t>3|3|100</t>
  </si>
  <si>
    <t>累计光刻晶核400次</t>
  </si>
  <si>
    <t>累计克隆英雄70次</t>
  </si>
  <si>
    <t>累计开启1000次补给箱</t>
  </si>
  <si>
    <t>累计观看50次广告</t>
  </si>
  <si>
    <t>累计升级1500次装备</t>
  </si>
  <si>
    <t>累计击败1000000只怪物</t>
  </si>
  <si>
    <t>累计分解4000件装备</t>
  </si>
  <si>
    <t>累计晶核改造100次</t>
  </si>
  <si>
    <t>累计英雄升星50次</t>
  </si>
  <si>
    <t>累计使徒召唤250次</t>
  </si>
  <si>
    <t>i_limitCount</t>
  </si>
  <si>
    <t>i_productId</t>
  </si>
  <si>
    <t>il_originItem</t>
  </si>
  <si>
    <t>il_needItem</t>
  </si>
  <si>
    <t>ill_addItem</t>
  </si>
  <si>
    <t>i_addValue</t>
  </si>
  <si>
    <t>限购次数</t>
  </si>
  <si>
    <t>商品ID</t>
  </si>
  <si>
    <t>原价</t>
  </si>
  <si>
    <t>需要道具</t>
  </si>
  <si>
    <t>奖励道具</t>
  </si>
  <si>
    <t>增加进度值</t>
  </si>
  <si>
    <t>i_showType</t>
  </si>
  <si>
    <t>显示类型（0箱1物品2英雄）</t>
  </si>
  <si>
    <t>1|1|100</t>
  </si>
  <si>
    <t>1|1|200</t>
  </si>
  <si>
    <t>9|206|1</t>
  </si>
  <si>
    <t>3|12|1|7</t>
  </si>
  <si>
    <t>钻石</t>
  </si>
  <si>
    <t>晶核</t>
  </si>
  <si>
    <t>英雄</t>
  </si>
  <si>
    <t>CS:七天活动配置:SevenDayConfig</t>
  </si>
  <si>
    <t>CS:七天任务配置:SevenDayTaskConfig</t>
  </si>
  <si>
    <t>CS:七天礼包配置:SevenDayGiftConfig</t>
  </si>
  <si>
    <t>CS:七天活跃奖励:SevenDayActivePrize</t>
  </si>
  <si>
    <t>奖励道具数量</t>
  </si>
  <si>
    <t>奖励道具价值</t>
  </si>
  <si>
    <t>奖励道具单价</t>
  </si>
  <si>
    <t>奖励道具id</t>
  </si>
  <si>
    <t>原始价格</t>
  </si>
  <si>
    <t>折扣价格</t>
  </si>
  <si>
    <t>美化价格</t>
  </si>
  <si>
    <t>大胆升级</t>
  </si>
  <si>
    <t>金币箱</t>
  </si>
  <si>
    <t>用力突破</t>
  </si>
  <si>
    <t>突破石</t>
  </si>
  <si>
    <t>英雄爽抽</t>
  </si>
  <si>
    <t>英雄抽奖</t>
  </si>
  <si>
    <t>装备狂升</t>
  </si>
  <si>
    <t>生铁</t>
  </si>
  <si>
    <t>金币满满</t>
  </si>
  <si>
    <t>金币袋</t>
  </si>
  <si>
    <t>使徒猛招</t>
  </si>
  <si>
    <t>使徒抽奖</t>
  </si>
  <si>
    <t>使徒猛升</t>
  </si>
  <si>
    <t>芯片</t>
  </si>
  <si>
    <t>晶核狠造</t>
  </si>
  <si>
    <t>晶核抽奖</t>
  </si>
  <si>
    <t>晶核狠升</t>
  </si>
  <si>
    <t>星尘</t>
  </si>
  <si>
    <t>肆意精炼</t>
  </si>
  <si>
    <t>鲜红结晶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</si>
</sst>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9.8"/>
      <color indexed="8"/>
      <name val="Courier New"/>
      <charset val="134"/>
    </font>
    <font>
      <sz val="12"/>
      <color indexed="8"/>
      <name val="等线"/>
      <charset val="134"/>
    </font>
    <font>
      <sz val="11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91;&#22242;&#20840;&#27169;&#22411;6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te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销循环图"/>
      <sheetName val="在线挂机"/>
      <sheetName val="精英关卡"/>
      <sheetName val="总进度表"/>
      <sheetName val="经济模型"/>
      <sheetName val="战斗逻辑"/>
      <sheetName val="战斗模型"/>
      <sheetName val="职业升级-巅峰等级"/>
      <sheetName val="英雄星级"/>
      <sheetName val="晶核升级"/>
      <sheetName val="晶核升星"/>
      <sheetName val="装备主词条"/>
      <sheetName val="装备次词条"/>
      <sheetName val="角色全属性模型"/>
      <sheetName val="角色全属性模型 (测试)"/>
      <sheetName val="角色全属性模型 (晶核+装备)"/>
    </sheetNames>
    <sheetDataSet>
      <sheetData sheetId="0">
        <row r="5">
          <cell r="Y5">
            <v>15</v>
          </cell>
        </row>
        <row r="8">
          <cell r="Y8">
            <v>0.666666666666667</v>
          </cell>
        </row>
        <row r="11">
          <cell r="Y11">
            <v>199.962</v>
          </cell>
        </row>
        <row r="12">
          <cell r="Y12">
            <v>6</v>
          </cell>
        </row>
        <row r="13">
          <cell r="Y13">
            <v>0.350640992894751</v>
          </cell>
        </row>
        <row r="14">
          <cell r="Y14">
            <v>32.4012031856885</v>
          </cell>
        </row>
        <row r="15">
          <cell r="Y15">
            <v>21.8315332563596</v>
          </cell>
        </row>
        <row r="17">
          <cell r="Y17">
            <v>0.623758093038844</v>
          </cell>
        </row>
        <row r="18">
          <cell r="Y18">
            <v>3.73977537826167</v>
          </cell>
        </row>
        <row r="31">
          <cell r="Y31">
            <v>27.0711012378859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@道具配置"/>
      <sheetName val="@道具类型配置"/>
      <sheetName val="@道具自选表"/>
      <sheetName val="@道具购买"/>
      <sheetName val="代对表"/>
      <sheetName val="数值规划"/>
    </sheetNames>
    <sheetDataSet>
      <sheetData sheetId="0">
        <row r="5">
          <cell r="A5">
            <v>3</v>
          </cell>
        </row>
        <row r="12">
          <cell r="A12">
            <v>12</v>
          </cell>
        </row>
        <row r="13">
          <cell r="A13">
            <v>13</v>
          </cell>
        </row>
        <row r="15">
          <cell r="A15">
            <v>15</v>
          </cell>
        </row>
        <row r="16">
          <cell r="A16">
            <v>16</v>
          </cell>
        </row>
        <row r="19">
          <cell r="A19">
            <v>19</v>
          </cell>
        </row>
        <row r="21">
          <cell r="A21">
            <v>21</v>
          </cell>
        </row>
        <row r="22">
          <cell r="A22">
            <v>22</v>
          </cell>
        </row>
        <row r="28">
          <cell r="A28">
            <v>1201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7" sqref="B7"/>
    </sheetView>
  </sheetViews>
  <sheetFormatPr defaultColWidth="9" defaultRowHeight="13.5" outlineLevelRow="4" outlineLevelCol="4"/>
  <cols>
    <col min="1" max="1" width="9" style="4" customWidth="1"/>
    <col min="2" max="2" width="13.75" style="4" customWidth="1"/>
    <col min="3" max="3" width="20.125" style="4" customWidth="1"/>
    <col min="4" max="4" width="20" style="4" customWidth="1"/>
    <col min="5" max="5" width="27.125" style="4" customWidth="1"/>
    <col min="6" max="16384" width="9" style="4"/>
  </cols>
  <sheetData>
    <row r="1" s="4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4" customFormat="1" spans="1:5">
      <c r="A2" s="5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="6" customFormat="1" spans="1:5">
      <c r="A3" s="6">
        <v>1</v>
      </c>
      <c r="B3" s="6" t="s">
        <v>10</v>
      </c>
      <c r="C3" s="6">
        <v>1</v>
      </c>
      <c r="D3" s="6">
        <v>7</v>
      </c>
      <c r="E3" s="6" t="s">
        <v>11</v>
      </c>
    </row>
    <row r="4" s="6" customFormat="1"/>
    <row r="5" s="6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"/>
  <sheetViews>
    <sheetView topLeftCell="A30" workbookViewId="0">
      <selection activeCell="L74" sqref="L74"/>
    </sheetView>
  </sheetViews>
  <sheetFormatPr defaultColWidth="9" defaultRowHeight="13.5"/>
  <cols>
    <col min="1" max="1" width="5.375" style="4" customWidth="1"/>
    <col min="2" max="2" width="13.25" style="4" customWidth="1"/>
    <col min="3" max="3" width="10.875" style="9" customWidth="1"/>
    <col min="4" max="4" width="9" style="4"/>
    <col min="5" max="5" width="12.75" style="4" customWidth="1"/>
    <col min="6" max="6" width="26.5" style="4" customWidth="1"/>
    <col min="7" max="7" width="31" style="4" customWidth="1"/>
    <col min="8" max="8" width="23.5" style="4" customWidth="1"/>
    <col min="9" max="9" width="23.625" style="4" customWidth="1"/>
    <col min="10" max="10" width="9" style="4"/>
    <col min="11" max="12" width="23.625" style="4" customWidth="1"/>
    <col min="13" max="13" width="23.5" style="4" customWidth="1"/>
    <col min="14" max="14" width="23.625" style="4" customWidth="1"/>
    <col min="15" max="16384" width="9" style="4"/>
  </cols>
  <sheetData>
    <row r="1" spans="1:9">
      <c r="A1" s="4" t="s">
        <v>0</v>
      </c>
      <c r="B1" s="4" t="s">
        <v>12</v>
      </c>
      <c r="C1" s="9" t="s">
        <v>13</v>
      </c>
      <c r="D1" s="4" t="s">
        <v>14</v>
      </c>
      <c r="E1" s="4" t="s">
        <v>15</v>
      </c>
      <c r="F1" s="4" t="s">
        <v>4</v>
      </c>
      <c r="G1" s="10" t="s">
        <v>16</v>
      </c>
      <c r="H1" s="4" t="s">
        <v>17</v>
      </c>
      <c r="I1" s="10" t="s">
        <v>18</v>
      </c>
    </row>
    <row r="2" spans="1:9">
      <c r="A2" s="5" t="s">
        <v>5</v>
      </c>
      <c r="B2" s="4" t="s">
        <v>19</v>
      </c>
      <c r="C2" s="9" t="s">
        <v>20</v>
      </c>
      <c r="D2" s="4" t="s">
        <v>21</v>
      </c>
      <c r="E2" s="4" t="s">
        <v>22</v>
      </c>
      <c r="F2" s="4" t="s">
        <v>9</v>
      </c>
      <c r="G2" s="4" t="s">
        <v>23</v>
      </c>
      <c r="H2" s="4" t="s">
        <v>24</v>
      </c>
      <c r="I2" s="4" t="s">
        <v>25</v>
      </c>
    </row>
    <row r="3" spans="1:9">
      <c r="A3" s="6">
        <v>1</v>
      </c>
      <c r="B3" s="6">
        <v>1</v>
      </c>
      <c r="C3" s="9">
        <v>1</v>
      </c>
      <c r="D3" s="4">
        <v>10</v>
      </c>
      <c r="E3" s="4">
        <v>1</v>
      </c>
      <c r="F3" s="5" t="s">
        <v>26</v>
      </c>
      <c r="G3" s="4" t="s">
        <v>27</v>
      </c>
      <c r="H3" s="4" t="s">
        <v>28</v>
      </c>
      <c r="I3" s="4">
        <v>1</v>
      </c>
    </row>
    <row r="4" spans="1:9">
      <c r="A4" s="6">
        <v>2</v>
      </c>
      <c r="B4" s="6">
        <v>1</v>
      </c>
      <c r="C4" s="9">
        <v>1</v>
      </c>
      <c r="D4" s="4">
        <v>10</v>
      </c>
      <c r="E4" s="4">
        <v>1</v>
      </c>
      <c r="F4" s="4" t="s">
        <v>29</v>
      </c>
      <c r="G4" s="4" t="s">
        <v>30</v>
      </c>
      <c r="H4" s="4">
        <v>1</v>
      </c>
      <c r="I4" s="4">
        <v>1200</v>
      </c>
    </row>
    <row r="5" spans="1:9">
      <c r="A5" s="6">
        <v>3</v>
      </c>
      <c r="B5" s="6">
        <v>1</v>
      </c>
      <c r="C5" s="9">
        <v>1</v>
      </c>
      <c r="D5" s="4">
        <v>10</v>
      </c>
      <c r="E5" s="4">
        <v>1</v>
      </c>
      <c r="F5" s="5" t="s">
        <v>31</v>
      </c>
      <c r="G5" s="4" t="s">
        <v>30</v>
      </c>
      <c r="H5" s="4">
        <v>2</v>
      </c>
      <c r="I5" s="4">
        <v>15000</v>
      </c>
    </row>
    <row r="6" spans="1:9">
      <c r="A6" s="6">
        <v>4</v>
      </c>
      <c r="B6" s="6">
        <v>1</v>
      </c>
      <c r="C6" s="9">
        <v>1</v>
      </c>
      <c r="D6" s="4">
        <v>10</v>
      </c>
      <c r="E6" s="4">
        <v>1</v>
      </c>
      <c r="F6" s="5" t="s">
        <v>32</v>
      </c>
      <c r="G6" s="4" t="s">
        <v>33</v>
      </c>
      <c r="H6" s="4" t="s">
        <v>34</v>
      </c>
      <c r="I6" s="4">
        <v>1</v>
      </c>
    </row>
    <row r="7" spans="1:9">
      <c r="A7" s="6">
        <v>5</v>
      </c>
      <c r="B7" s="6">
        <v>1</v>
      </c>
      <c r="C7" s="9">
        <v>1</v>
      </c>
      <c r="D7" s="4">
        <v>10</v>
      </c>
      <c r="F7" s="5" t="s">
        <v>35</v>
      </c>
      <c r="G7" s="4" t="s">
        <v>36</v>
      </c>
      <c r="H7" s="4" t="s">
        <v>37</v>
      </c>
      <c r="I7" s="4">
        <v>1</v>
      </c>
    </row>
    <row r="8" spans="1:9">
      <c r="A8" s="6">
        <v>6</v>
      </c>
      <c r="B8" s="6">
        <v>1</v>
      </c>
      <c r="C8" s="9">
        <v>1</v>
      </c>
      <c r="D8" s="4">
        <v>10</v>
      </c>
      <c r="E8" s="4">
        <v>1</v>
      </c>
      <c r="F8" s="5" t="s">
        <v>38</v>
      </c>
      <c r="G8" s="4" t="s">
        <v>39</v>
      </c>
      <c r="H8" s="4">
        <v>400</v>
      </c>
      <c r="I8" s="4">
        <v>1</v>
      </c>
    </row>
    <row r="9" ht="15.75" spans="1:9">
      <c r="A9" s="6">
        <v>7</v>
      </c>
      <c r="B9" s="6">
        <v>1</v>
      </c>
      <c r="C9" s="9">
        <v>1</v>
      </c>
      <c r="D9" s="4">
        <v>20</v>
      </c>
      <c r="E9" s="4">
        <v>1</v>
      </c>
      <c r="F9" s="5" t="s">
        <v>40</v>
      </c>
      <c r="G9" s="4" t="s">
        <v>41</v>
      </c>
      <c r="H9" s="11">
        <v>11</v>
      </c>
      <c r="I9" s="4">
        <v>10</v>
      </c>
    </row>
    <row r="10" ht="15.75" spans="1:9">
      <c r="A10" s="6">
        <v>8</v>
      </c>
      <c r="B10" s="6">
        <v>1</v>
      </c>
      <c r="C10" s="9">
        <v>1</v>
      </c>
      <c r="D10" s="4">
        <v>20</v>
      </c>
      <c r="E10" s="4">
        <v>1</v>
      </c>
      <c r="F10" s="5" t="s">
        <v>42</v>
      </c>
      <c r="G10" s="4" t="s">
        <v>41</v>
      </c>
      <c r="H10" s="11">
        <v>30</v>
      </c>
      <c r="I10" s="4">
        <v>30</v>
      </c>
    </row>
    <row r="11" spans="1:9">
      <c r="A11" s="6">
        <v>9</v>
      </c>
      <c r="B11" s="6">
        <v>1</v>
      </c>
      <c r="C11" s="9">
        <v>1</v>
      </c>
      <c r="D11" s="4">
        <v>10</v>
      </c>
      <c r="E11" s="4">
        <v>1</v>
      </c>
      <c r="F11" s="4" t="s">
        <v>43</v>
      </c>
      <c r="G11" s="4" t="s">
        <v>44</v>
      </c>
      <c r="H11" s="4" t="s">
        <v>45</v>
      </c>
      <c r="I11" s="4">
        <v>5</v>
      </c>
    </row>
    <row r="12" spans="1:9">
      <c r="A12" s="6">
        <v>10</v>
      </c>
      <c r="B12" s="6">
        <v>1</v>
      </c>
      <c r="C12" s="9">
        <v>1</v>
      </c>
      <c r="D12" s="4">
        <v>10</v>
      </c>
      <c r="E12" s="4">
        <v>1</v>
      </c>
      <c r="F12" s="5" t="s">
        <v>46</v>
      </c>
      <c r="G12" s="4" t="s">
        <v>47</v>
      </c>
      <c r="H12" s="4">
        <v>0</v>
      </c>
      <c r="I12" s="4">
        <v>100</v>
      </c>
    </row>
    <row r="13" spans="1:9">
      <c r="A13" s="6">
        <v>11</v>
      </c>
      <c r="B13" s="6">
        <v>1</v>
      </c>
      <c r="C13" s="9">
        <v>1</v>
      </c>
      <c r="D13" s="4">
        <v>10</v>
      </c>
      <c r="F13" s="5" t="s">
        <v>48</v>
      </c>
      <c r="G13" s="12" t="s">
        <v>49</v>
      </c>
      <c r="H13" s="4" t="s">
        <v>50</v>
      </c>
      <c r="I13" s="4">
        <v>5</v>
      </c>
    </row>
    <row r="14" spans="1:9">
      <c r="A14" s="6">
        <v>12</v>
      </c>
      <c r="B14" s="6">
        <v>1</v>
      </c>
      <c r="C14" s="9">
        <v>1</v>
      </c>
      <c r="D14" s="4">
        <v>10</v>
      </c>
      <c r="F14" s="5" t="s">
        <v>51</v>
      </c>
      <c r="G14" s="4" t="s">
        <v>52</v>
      </c>
      <c r="H14" s="4" t="s">
        <v>53</v>
      </c>
      <c r="I14" s="4">
        <v>5</v>
      </c>
    </row>
    <row r="15" s="7" customFormat="1" spans="1:9">
      <c r="A15" s="6">
        <v>13</v>
      </c>
      <c r="B15" s="7">
        <v>1</v>
      </c>
      <c r="C15" s="7">
        <v>2</v>
      </c>
      <c r="D15" s="7">
        <v>10</v>
      </c>
      <c r="E15" s="7">
        <v>1</v>
      </c>
      <c r="F15" s="13" t="s">
        <v>54</v>
      </c>
      <c r="G15" s="7" t="s">
        <v>27</v>
      </c>
      <c r="H15" s="7" t="s">
        <v>28</v>
      </c>
      <c r="I15" s="7">
        <v>2</v>
      </c>
    </row>
    <row r="16" ht="14" customHeight="1" spans="1:9">
      <c r="A16" s="6">
        <v>14</v>
      </c>
      <c r="B16" s="6">
        <v>1</v>
      </c>
      <c r="C16" s="9">
        <v>2</v>
      </c>
      <c r="D16" s="4">
        <v>10</v>
      </c>
      <c r="E16" s="4">
        <v>1</v>
      </c>
      <c r="F16" s="5" t="s">
        <v>55</v>
      </c>
      <c r="G16" s="4" t="s">
        <v>33</v>
      </c>
      <c r="H16" s="4" t="s">
        <v>56</v>
      </c>
      <c r="I16" s="4">
        <v>1</v>
      </c>
    </row>
    <row r="17" ht="14" customHeight="1" spans="1:9">
      <c r="A17" s="6">
        <v>15</v>
      </c>
      <c r="B17" s="6">
        <v>1</v>
      </c>
      <c r="C17" s="9">
        <v>2</v>
      </c>
      <c r="D17" s="4">
        <v>10</v>
      </c>
      <c r="E17" s="4">
        <v>1</v>
      </c>
      <c r="F17" s="5" t="s">
        <v>57</v>
      </c>
      <c r="G17" s="4" t="s">
        <v>33</v>
      </c>
      <c r="H17" s="4" t="s">
        <v>58</v>
      </c>
      <c r="I17" s="4">
        <v>1</v>
      </c>
    </row>
    <row r="18" ht="14.25" spans="1:13">
      <c r="A18" s="6">
        <v>16</v>
      </c>
      <c r="B18" s="6">
        <v>1</v>
      </c>
      <c r="C18" s="9">
        <v>2</v>
      </c>
      <c r="D18" s="4">
        <v>10</v>
      </c>
      <c r="E18" s="4">
        <v>1</v>
      </c>
      <c r="F18" s="5" t="s">
        <v>59</v>
      </c>
      <c r="G18" s="4" t="s">
        <v>60</v>
      </c>
      <c r="H18" s="14" t="s">
        <v>61</v>
      </c>
      <c r="I18" s="4">
        <v>5</v>
      </c>
      <c r="J18"/>
      <c r="K18"/>
      <c r="L18"/>
      <c r="M18"/>
    </row>
    <row r="19" spans="1:9">
      <c r="A19" s="6">
        <v>17</v>
      </c>
      <c r="B19" s="6">
        <v>1</v>
      </c>
      <c r="C19" s="9">
        <v>2</v>
      </c>
      <c r="D19" s="4">
        <v>10</v>
      </c>
      <c r="E19" s="4">
        <v>1</v>
      </c>
      <c r="F19" s="5" t="s">
        <v>62</v>
      </c>
      <c r="G19" s="4" t="s">
        <v>39</v>
      </c>
      <c r="H19" s="4">
        <v>600</v>
      </c>
      <c r="I19" s="4">
        <v>6</v>
      </c>
    </row>
    <row r="20" spans="1:9">
      <c r="A20" s="6">
        <v>18</v>
      </c>
      <c r="B20" s="6">
        <v>1</v>
      </c>
      <c r="C20" s="9">
        <v>2</v>
      </c>
      <c r="D20" s="4">
        <v>10</v>
      </c>
      <c r="E20" s="4">
        <v>1</v>
      </c>
      <c r="F20" s="5" t="s">
        <v>63</v>
      </c>
      <c r="G20" s="4" t="s">
        <v>64</v>
      </c>
      <c r="H20" s="4" t="s">
        <v>37</v>
      </c>
      <c r="I20" s="4">
        <v>5</v>
      </c>
    </row>
    <row r="21" ht="15.75" spans="1:9">
      <c r="A21" s="6">
        <v>19</v>
      </c>
      <c r="B21" s="6">
        <v>1</v>
      </c>
      <c r="C21" s="9">
        <v>2</v>
      </c>
      <c r="D21" s="4">
        <v>20</v>
      </c>
      <c r="E21" s="4">
        <v>1</v>
      </c>
      <c r="F21" s="5" t="s">
        <v>65</v>
      </c>
      <c r="G21" s="4" t="s">
        <v>41</v>
      </c>
      <c r="H21" s="11">
        <v>30</v>
      </c>
      <c r="I21" s="4">
        <v>80</v>
      </c>
    </row>
    <row r="22" ht="15.75" spans="1:9">
      <c r="A22" s="6">
        <v>20</v>
      </c>
      <c r="B22" s="6">
        <v>1</v>
      </c>
      <c r="C22" s="9">
        <v>2</v>
      </c>
      <c r="D22" s="4">
        <v>20</v>
      </c>
      <c r="E22" s="4">
        <v>1</v>
      </c>
      <c r="F22" s="5" t="s">
        <v>66</v>
      </c>
      <c r="G22" s="4" t="s">
        <v>41</v>
      </c>
      <c r="H22" s="11">
        <v>11</v>
      </c>
      <c r="I22" s="4">
        <v>20</v>
      </c>
    </row>
    <row r="23" spans="1:13">
      <c r="A23" s="6">
        <v>21</v>
      </c>
      <c r="B23" s="6">
        <v>1</v>
      </c>
      <c r="C23" s="9">
        <v>2</v>
      </c>
      <c r="D23" s="4">
        <v>10</v>
      </c>
      <c r="E23" s="4">
        <v>1</v>
      </c>
      <c r="F23" s="5" t="s">
        <v>67</v>
      </c>
      <c r="G23" s="4" t="s">
        <v>47</v>
      </c>
      <c r="H23" s="4">
        <v>0</v>
      </c>
      <c r="I23" s="4">
        <v>200</v>
      </c>
      <c r="J23"/>
      <c r="K23"/>
      <c r="L23"/>
      <c r="M23"/>
    </row>
    <row r="24" spans="1:13">
      <c r="A24" s="6">
        <v>22</v>
      </c>
      <c r="B24" s="6">
        <v>1</v>
      </c>
      <c r="C24" s="9">
        <v>2</v>
      </c>
      <c r="D24" s="4">
        <v>10</v>
      </c>
      <c r="F24" s="5" t="s">
        <v>68</v>
      </c>
      <c r="G24" s="4" t="s">
        <v>69</v>
      </c>
      <c r="H24" s="4" t="s">
        <v>61</v>
      </c>
      <c r="I24" s="4">
        <v>1</v>
      </c>
      <c r="J24"/>
      <c r="K24"/>
      <c r="L24"/>
      <c r="M24"/>
    </row>
    <row r="25" spans="1:13">
      <c r="A25" s="6">
        <v>23</v>
      </c>
      <c r="B25" s="6">
        <v>1</v>
      </c>
      <c r="C25" s="9">
        <v>2</v>
      </c>
      <c r="D25" s="4">
        <v>10</v>
      </c>
      <c r="F25" s="5" t="s">
        <v>48</v>
      </c>
      <c r="G25" s="12" t="s">
        <v>49</v>
      </c>
      <c r="H25" s="4" t="s">
        <v>50</v>
      </c>
      <c r="I25" s="4">
        <v>5</v>
      </c>
      <c r="J25"/>
      <c r="K25"/>
      <c r="L25"/>
      <c r="M25"/>
    </row>
    <row r="26" spans="1:13">
      <c r="A26" s="6">
        <v>24</v>
      </c>
      <c r="B26" s="6">
        <v>1</v>
      </c>
      <c r="C26" s="9">
        <v>2</v>
      </c>
      <c r="D26" s="4">
        <v>10</v>
      </c>
      <c r="F26" s="5" t="s">
        <v>51</v>
      </c>
      <c r="G26" s="4" t="s">
        <v>52</v>
      </c>
      <c r="H26" s="4" t="s">
        <v>53</v>
      </c>
      <c r="I26" s="4">
        <v>5</v>
      </c>
      <c r="J26"/>
      <c r="K26"/>
      <c r="L26"/>
      <c r="M26"/>
    </row>
    <row r="27" s="7" customFormat="1" spans="1:13">
      <c r="A27" s="6">
        <v>25</v>
      </c>
      <c r="B27" s="7">
        <v>1</v>
      </c>
      <c r="C27" s="7">
        <v>3</v>
      </c>
      <c r="D27" s="7">
        <v>10</v>
      </c>
      <c r="E27" s="7">
        <v>1</v>
      </c>
      <c r="F27" s="13" t="s">
        <v>70</v>
      </c>
      <c r="G27" s="7" t="s">
        <v>27</v>
      </c>
      <c r="H27" s="7" t="s">
        <v>28</v>
      </c>
      <c r="I27" s="7">
        <v>3</v>
      </c>
      <c r="J27" s="2"/>
      <c r="K27" s="2"/>
      <c r="L27" s="2"/>
      <c r="M27" s="2"/>
    </row>
    <row r="28" spans="1:13">
      <c r="A28" s="6">
        <v>26</v>
      </c>
      <c r="B28" s="6">
        <v>1</v>
      </c>
      <c r="C28" s="9">
        <v>3</v>
      </c>
      <c r="D28" s="4">
        <v>10</v>
      </c>
      <c r="F28" s="5" t="s">
        <v>71</v>
      </c>
      <c r="G28" s="4" t="s">
        <v>33</v>
      </c>
      <c r="H28" s="4" t="s">
        <v>72</v>
      </c>
      <c r="I28" s="4">
        <v>1</v>
      </c>
      <c r="J28"/>
      <c r="K28"/>
      <c r="L28"/>
      <c r="M28"/>
    </row>
    <row r="29" spans="1:13">
      <c r="A29" s="6">
        <v>27</v>
      </c>
      <c r="B29" s="6">
        <v>1</v>
      </c>
      <c r="C29" s="9">
        <v>3</v>
      </c>
      <c r="D29" s="4">
        <v>10</v>
      </c>
      <c r="F29" s="5" t="s">
        <v>73</v>
      </c>
      <c r="G29" s="4" t="s">
        <v>33</v>
      </c>
      <c r="H29" s="4" t="s">
        <v>74</v>
      </c>
      <c r="I29" s="4">
        <v>1</v>
      </c>
      <c r="J29"/>
      <c r="K29"/>
      <c r="L29"/>
      <c r="M29"/>
    </row>
    <row r="30" spans="1:13">
      <c r="A30" s="6">
        <v>28</v>
      </c>
      <c r="B30" s="6">
        <v>1</v>
      </c>
      <c r="C30" s="9">
        <v>3</v>
      </c>
      <c r="D30" s="4">
        <v>10</v>
      </c>
      <c r="E30" s="4">
        <v>1</v>
      </c>
      <c r="F30" s="5" t="s">
        <v>75</v>
      </c>
      <c r="G30" s="4" t="s">
        <v>39</v>
      </c>
      <c r="H30" s="4">
        <v>800</v>
      </c>
      <c r="I30" s="4">
        <v>1</v>
      </c>
      <c r="J30"/>
      <c r="K30"/>
      <c r="L30"/>
      <c r="M30"/>
    </row>
    <row r="31" spans="1:9">
      <c r="A31" s="6">
        <v>29</v>
      </c>
      <c r="B31" s="6">
        <v>1</v>
      </c>
      <c r="C31" s="9">
        <v>3</v>
      </c>
      <c r="D31" s="4">
        <v>10</v>
      </c>
      <c r="F31" s="5" t="s">
        <v>76</v>
      </c>
      <c r="G31" s="4" t="s">
        <v>77</v>
      </c>
      <c r="H31" s="4" t="s">
        <v>78</v>
      </c>
      <c r="I31" s="4">
        <v>1</v>
      </c>
    </row>
    <row r="32" spans="1:13">
      <c r="A32" s="6">
        <v>30</v>
      </c>
      <c r="B32" s="6">
        <v>1</v>
      </c>
      <c r="C32" s="9">
        <v>3</v>
      </c>
      <c r="D32" s="4">
        <v>10</v>
      </c>
      <c r="E32" s="4">
        <v>1</v>
      </c>
      <c r="F32" s="5" t="s">
        <v>79</v>
      </c>
      <c r="G32" s="4" t="s">
        <v>80</v>
      </c>
      <c r="I32" s="4">
        <v>10</v>
      </c>
      <c r="J32"/>
      <c r="K32"/>
      <c r="L32"/>
      <c r="M32"/>
    </row>
    <row r="33" spans="1:13">
      <c r="A33" s="6">
        <v>31</v>
      </c>
      <c r="B33" s="6">
        <v>1</v>
      </c>
      <c r="C33" s="9">
        <v>3</v>
      </c>
      <c r="D33" s="4">
        <v>10</v>
      </c>
      <c r="E33" s="4">
        <v>1</v>
      </c>
      <c r="F33" s="5" t="s">
        <v>81</v>
      </c>
      <c r="G33" s="4" t="s">
        <v>64</v>
      </c>
      <c r="H33" s="4" t="s">
        <v>37</v>
      </c>
      <c r="I33" s="4">
        <v>8</v>
      </c>
      <c r="J33"/>
      <c r="K33"/>
      <c r="L33"/>
      <c r="M33"/>
    </row>
    <row r="34" spans="1:13">
      <c r="A34" s="6">
        <v>32</v>
      </c>
      <c r="B34" s="6">
        <v>1</v>
      </c>
      <c r="C34" s="9">
        <v>3</v>
      </c>
      <c r="D34" s="4">
        <v>10</v>
      </c>
      <c r="E34" s="4">
        <v>1</v>
      </c>
      <c r="F34" s="5" t="s">
        <v>82</v>
      </c>
      <c r="G34" s="4" t="s">
        <v>83</v>
      </c>
      <c r="H34" s="4" t="s">
        <v>84</v>
      </c>
      <c r="I34" s="4">
        <v>300</v>
      </c>
      <c r="J34"/>
      <c r="K34"/>
      <c r="L34"/>
      <c r="M34"/>
    </row>
    <row r="35" spans="1:13">
      <c r="A35" s="6">
        <v>33</v>
      </c>
      <c r="B35" s="6">
        <v>1</v>
      </c>
      <c r="C35" s="9">
        <v>3</v>
      </c>
      <c r="D35" s="4">
        <v>10</v>
      </c>
      <c r="E35" s="4">
        <v>1</v>
      </c>
      <c r="F35" s="5" t="s">
        <v>85</v>
      </c>
      <c r="G35" s="4" t="s">
        <v>47</v>
      </c>
      <c r="H35" s="4">
        <v>0</v>
      </c>
      <c r="I35" s="4">
        <v>300</v>
      </c>
      <c r="J35"/>
      <c r="K35"/>
      <c r="L35"/>
      <c r="M35"/>
    </row>
    <row r="36" spans="1:13">
      <c r="A36" s="6">
        <v>34</v>
      </c>
      <c r="B36" s="6">
        <v>1</v>
      </c>
      <c r="C36" s="9">
        <v>3</v>
      </c>
      <c r="D36" s="4">
        <v>10</v>
      </c>
      <c r="F36" s="5" t="s">
        <v>68</v>
      </c>
      <c r="G36" s="4" t="s">
        <v>69</v>
      </c>
      <c r="H36" s="4" t="s">
        <v>61</v>
      </c>
      <c r="I36" s="4">
        <v>1</v>
      </c>
      <c r="J36"/>
      <c r="K36"/>
      <c r="L36"/>
      <c r="M36"/>
    </row>
    <row r="37" spans="1:13">
      <c r="A37" s="6">
        <v>35</v>
      </c>
      <c r="B37" s="6">
        <v>1</v>
      </c>
      <c r="C37" s="9">
        <v>3</v>
      </c>
      <c r="D37" s="4">
        <v>10</v>
      </c>
      <c r="F37" s="5" t="s">
        <v>48</v>
      </c>
      <c r="G37" s="12" t="s">
        <v>49</v>
      </c>
      <c r="H37" s="4" t="s">
        <v>50</v>
      </c>
      <c r="I37" s="4">
        <v>5</v>
      </c>
      <c r="J37"/>
      <c r="K37"/>
      <c r="L37"/>
      <c r="M37"/>
    </row>
    <row r="38" spans="1:13">
      <c r="A38" s="6">
        <v>36</v>
      </c>
      <c r="B38" s="6">
        <v>1</v>
      </c>
      <c r="C38" s="9">
        <v>3</v>
      </c>
      <c r="D38" s="4">
        <v>10</v>
      </c>
      <c r="F38" s="5" t="s">
        <v>51</v>
      </c>
      <c r="G38" s="4" t="s">
        <v>52</v>
      </c>
      <c r="H38" s="4" t="s">
        <v>53</v>
      </c>
      <c r="I38" s="4">
        <v>5</v>
      </c>
      <c r="J38"/>
      <c r="K38"/>
      <c r="L38"/>
      <c r="M38"/>
    </row>
    <row r="39" s="7" customFormat="1" spans="1:13">
      <c r="A39" s="6">
        <v>37</v>
      </c>
      <c r="B39" s="7">
        <v>1</v>
      </c>
      <c r="C39" s="7">
        <v>4</v>
      </c>
      <c r="D39" s="7">
        <v>10</v>
      </c>
      <c r="E39" s="7">
        <v>1</v>
      </c>
      <c r="F39" s="13" t="s">
        <v>86</v>
      </c>
      <c r="G39" s="7" t="s">
        <v>27</v>
      </c>
      <c r="H39" s="7" t="s">
        <v>28</v>
      </c>
      <c r="I39" s="7">
        <v>4</v>
      </c>
      <c r="J39" s="2"/>
      <c r="K39" s="2"/>
      <c r="L39" s="2"/>
      <c r="M39" s="2"/>
    </row>
    <row r="40" spans="1:9">
      <c r="A40" s="6">
        <v>38</v>
      </c>
      <c r="B40" s="6">
        <v>1</v>
      </c>
      <c r="C40" s="9">
        <v>4</v>
      </c>
      <c r="D40" s="4">
        <v>10</v>
      </c>
      <c r="F40" s="5" t="s">
        <v>87</v>
      </c>
      <c r="G40" s="4" t="s">
        <v>33</v>
      </c>
      <c r="H40" s="4" t="s">
        <v>88</v>
      </c>
      <c r="I40" s="4">
        <v>1</v>
      </c>
    </row>
    <row r="41" spans="1:9">
      <c r="A41" s="6">
        <v>39</v>
      </c>
      <c r="B41" s="6">
        <v>1</v>
      </c>
      <c r="C41" s="9">
        <v>4</v>
      </c>
      <c r="D41" s="4">
        <v>10</v>
      </c>
      <c r="F41" s="5" t="s">
        <v>89</v>
      </c>
      <c r="G41" s="4" t="s">
        <v>33</v>
      </c>
      <c r="H41" s="4" t="s">
        <v>90</v>
      </c>
      <c r="I41" s="4">
        <v>1</v>
      </c>
    </row>
    <row r="42" spans="1:9">
      <c r="A42" s="6">
        <v>40</v>
      </c>
      <c r="B42" s="6">
        <v>1</v>
      </c>
      <c r="C42" s="9">
        <v>4</v>
      </c>
      <c r="D42" s="4">
        <v>10</v>
      </c>
      <c r="E42" s="4">
        <v>1</v>
      </c>
      <c r="F42" s="5" t="s">
        <v>91</v>
      </c>
      <c r="G42" s="4" t="s">
        <v>39</v>
      </c>
      <c r="H42" s="4">
        <v>900</v>
      </c>
      <c r="I42" s="4">
        <v>8</v>
      </c>
    </row>
    <row r="43" spans="1:9">
      <c r="A43" s="6">
        <v>41</v>
      </c>
      <c r="B43" s="6">
        <v>1</v>
      </c>
      <c r="C43" s="9">
        <v>4</v>
      </c>
      <c r="D43" s="4">
        <v>20</v>
      </c>
      <c r="F43" s="5" t="s">
        <v>92</v>
      </c>
      <c r="G43" s="4" t="s">
        <v>77</v>
      </c>
      <c r="H43" s="4" t="s">
        <v>78</v>
      </c>
      <c r="I43" s="4">
        <v>1</v>
      </c>
    </row>
    <row r="44" spans="1:9">
      <c r="A44" s="6">
        <v>42</v>
      </c>
      <c r="B44" s="6">
        <v>1</v>
      </c>
      <c r="C44" s="9">
        <v>4</v>
      </c>
      <c r="D44" s="4">
        <v>10</v>
      </c>
      <c r="E44" s="4">
        <v>1</v>
      </c>
      <c r="F44" s="5" t="s">
        <v>93</v>
      </c>
      <c r="G44" s="4" t="s">
        <v>80</v>
      </c>
      <c r="I44" s="4">
        <v>15</v>
      </c>
    </row>
    <row r="45" spans="1:9">
      <c r="A45" s="6">
        <v>43</v>
      </c>
      <c r="B45" s="6">
        <v>1</v>
      </c>
      <c r="C45" s="9">
        <v>4</v>
      </c>
      <c r="D45" s="4">
        <v>10</v>
      </c>
      <c r="E45" s="4">
        <v>1</v>
      </c>
      <c r="F45" s="4" t="s">
        <v>94</v>
      </c>
      <c r="G45" s="4" t="s">
        <v>36</v>
      </c>
      <c r="H45" s="4" t="s">
        <v>37</v>
      </c>
      <c r="I45" s="4">
        <v>20</v>
      </c>
    </row>
    <row r="46" spans="1:9">
      <c r="A46" s="6">
        <v>44</v>
      </c>
      <c r="B46" s="6">
        <v>1</v>
      </c>
      <c r="C46" s="9">
        <v>4</v>
      </c>
      <c r="D46" s="4">
        <v>10</v>
      </c>
      <c r="E46" s="4">
        <v>1</v>
      </c>
      <c r="F46" s="5" t="s">
        <v>95</v>
      </c>
      <c r="G46" s="4" t="s">
        <v>83</v>
      </c>
      <c r="H46" s="4" t="s">
        <v>96</v>
      </c>
      <c r="I46" s="4">
        <v>200000</v>
      </c>
    </row>
    <row r="47" spans="1:9">
      <c r="A47" s="6">
        <v>45</v>
      </c>
      <c r="B47" s="6">
        <v>1</v>
      </c>
      <c r="C47" s="9">
        <v>4</v>
      </c>
      <c r="D47" s="4">
        <v>10</v>
      </c>
      <c r="E47" s="4">
        <v>1</v>
      </c>
      <c r="F47" s="5" t="s">
        <v>97</v>
      </c>
      <c r="G47" s="4" t="s">
        <v>47</v>
      </c>
      <c r="H47" s="4">
        <v>1202</v>
      </c>
      <c r="I47" s="4">
        <v>50</v>
      </c>
    </row>
    <row r="48" spans="1:9">
      <c r="A48" s="6">
        <v>46</v>
      </c>
      <c r="B48" s="6">
        <v>1</v>
      </c>
      <c r="C48" s="9">
        <v>4</v>
      </c>
      <c r="D48" s="4">
        <v>10</v>
      </c>
      <c r="F48" s="5" t="s">
        <v>68</v>
      </c>
      <c r="G48" s="4" t="s">
        <v>69</v>
      </c>
      <c r="H48" s="4" t="s">
        <v>61</v>
      </c>
      <c r="I48" s="4">
        <v>1</v>
      </c>
    </row>
    <row r="49" spans="1:9">
      <c r="A49" s="6">
        <v>47</v>
      </c>
      <c r="B49" s="6">
        <v>1</v>
      </c>
      <c r="C49" s="9">
        <v>4</v>
      </c>
      <c r="D49" s="4">
        <v>10</v>
      </c>
      <c r="F49" s="5" t="s">
        <v>48</v>
      </c>
      <c r="G49" s="12" t="s">
        <v>49</v>
      </c>
      <c r="H49" s="4" t="s">
        <v>50</v>
      </c>
      <c r="I49" s="4">
        <v>5</v>
      </c>
    </row>
    <row r="50" spans="1:9">
      <c r="A50" s="6">
        <v>48</v>
      </c>
      <c r="B50" s="6">
        <v>1</v>
      </c>
      <c r="C50" s="9">
        <v>4</v>
      </c>
      <c r="D50" s="4">
        <v>10</v>
      </c>
      <c r="F50" s="5" t="s">
        <v>51</v>
      </c>
      <c r="G50" s="4" t="s">
        <v>52</v>
      </c>
      <c r="H50" s="4" t="s">
        <v>53</v>
      </c>
      <c r="I50" s="4">
        <v>5</v>
      </c>
    </row>
    <row r="51" s="8" customFormat="1" spans="1:9">
      <c r="A51" s="6">
        <v>49</v>
      </c>
      <c r="B51" s="8">
        <v>1</v>
      </c>
      <c r="C51" s="8">
        <v>5</v>
      </c>
      <c r="D51" s="4">
        <v>10</v>
      </c>
      <c r="E51" s="8">
        <v>1</v>
      </c>
      <c r="F51" s="15" t="s">
        <v>98</v>
      </c>
      <c r="G51" s="8" t="s">
        <v>27</v>
      </c>
      <c r="H51" s="8" t="s">
        <v>28</v>
      </c>
      <c r="I51" s="8">
        <v>5</v>
      </c>
    </row>
    <row r="52" spans="1:9">
      <c r="A52" s="6">
        <v>50</v>
      </c>
      <c r="B52" s="6">
        <v>1</v>
      </c>
      <c r="C52" s="9">
        <v>5</v>
      </c>
      <c r="D52" s="4">
        <v>10</v>
      </c>
      <c r="F52" s="5" t="s">
        <v>99</v>
      </c>
      <c r="G52" s="4" t="s">
        <v>33</v>
      </c>
      <c r="H52" s="4" t="s">
        <v>100</v>
      </c>
      <c r="I52" s="4">
        <v>1</v>
      </c>
    </row>
    <row r="53" spans="1:9">
      <c r="A53" s="6">
        <v>51</v>
      </c>
      <c r="B53" s="6">
        <v>1</v>
      </c>
      <c r="C53" s="9">
        <v>5</v>
      </c>
      <c r="D53" s="4">
        <v>10</v>
      </c>
      <c r="F53" s="5" t="s">
        <v>101</v>
      </c>
      <c r="G53" s="4" t="s">
        <v>33</v>
      </c>
      <c r="H53" s="4" t="s">
        <v>102</v>
      </c>
      <c r="I53" s="4">
        <v>1</v>
      </c>
    </row>
    <row r="54" spans="1:9">
      <c r="A54" s="6">
        <v>52</v>
      </c>
      <c r="B54" s="6">
        <v>1</v>
      </c>
      <c r="C54" s="9">
        <v>5</v>
      </c>
      <c r="D54" s="4">
        <v>10</v>
      </c>
      <c r="E54" s="4">
        <v>1</v>
      </c>
      <c r="F54" s="5" t="s">
        <v>103</v>
      </c>
      <c r="G54" s="4" t="s">
        <v>104</v>
      </c>
      <c r="H54" s="4" t="s">
        <v>61</v>
      </c>
      <c r="I54" s="4">
        <v>3000</v>
      </c>
    </row>
    <row r="55" spans="1:9">
      <c r="A55" s="6">
        <v>53</v>
      </c>
      <c r="B55" s="6">
        <v>1</v>
      </c>
      <c r="C55" s="9">
        <v>5</v>
      </c>
      <c r="D55" s="4">
        <v>10</v>
      </c>
      <c r="E55" s="4">
        <v>1</v>
      </c>
      <c r="F55" s="5" t="s">
        <v>105</v>
      </c>
      <c r="G55" s="4" t="s">
        <v>83</v>
      </c>
      <c r="H55" s="4" t="s">
        <v>84</v>
      </c>
      <c r="I55" s="4">
        <v>500</v>
      </c>
    </row>
    <row r="56" spans="1:9">
      <c r="A56" s="6">
        <v>54</v>
      </c>
      <c r="B56" s="6">
        <v>1</v>
      </c>
      <c r="C56" s="9">
        <v>5</v>
      </c>
      <c r="D56" s="4">
        <v>10</v>
      </c>
      <c r="E56" s="4">
        <v>1</v>
      </c>
      <c r="F56" s="5" t="s">
        <v>106</v>
      </c>
      <c r="G56" s="4" t="s">
        <v>47</v>
      </c>
      <c r="H56" s="4">
        <v>1204</v>
      </c>
      <c r="I56" s="4">
        <v>20</v>
      </c>
    </row>
    <row r="57" ht="15.75" spans="1:9">
      <c r="A57" s="6">
        <v>55</v>
      </c>
      <c r="B57" s="6">
        <v>1</v>
      </c>
      <c r="C57" s="9">
        <v>5</v>
      </c>
      <c r="D57" s="4">
        <v>10</v>
      </c>
      <c r="E57" s="4">
        <v>1</v>
      </c>
      <c r="F57" s="5" t="s">
        <v>107</v>
      </c>
      <c r="G57" s="4" t="s">
        <v>41</v>
      </c>
      <c r="H57" s="11">
        <v>30</v>
      </c>
      <c r="I57" s="4">
        <v>150</v>
      </c>
    </row>
    <row r="58" ht="14.25" spans="1:9">
      <c r="A58" s="6">
        <v>56</v>
      </c>
      <c r="B58" s="6">
        <v>1</v>
      </c>
      <c r="C58" s="9">
        <v>5</v>
      </c>
      <c r="D58" s="4">
        <v>10</v>
      </c>
      <c r="E58" s="4">
        <v>1</v>
      </c>
      <c r="F58" s="5" t="s">
        <v>108</v>
      </c>
      <c r="G58" s="4" t="s">
        <v>60</v>
      </c>
      <c r="H58" s="14" t="s">
        <v>61</v>
      </c>
      <c r="I58" s="4">
        <v>20</v>
      </c>
    </row>
    <row r="59" spans="1:9">
      <c r="A59" s="6">
        <v>60</v>
      </c>
      <c r="B59" s="6">
        <v>1</v>
      </c>
      <c r="C59" s="9">
        <v>5</v>
      </c>
      <c r="D59" s="4">
        <v>10</v>
      </c>
      <c r="F59" s="5" t="s">
        <v>68</v>
      </c>
      <c r="G59" s="4" t="s">
        <v>69</v>
      </c>
      <c r="H59" s="4" t="s">
        <v>61</v>
      </c>
      <c r="I59" s="4">
        <v>1</v>
      </c>
    </row>
    <row r="60" spans="1:9">
      <c r="A60" s="6">
        <v>61</v>
      </c>
      <c r="B60" s="6">
        <v>1</v>
      </c>
      <c r="C60" s="9">
        <v>5</v>
      </c>
      <c r="D60" s="4">
        <v>10</v>
      </c>
      <c r="F60" s="5" t="s">
        <v>48</v>
      </c>
      <c r="G60" s="12" t="s">
        <v>49</v>
      </c>
      <c r="H60" s="4" t="s">
        <v>50</v>
      </c>
      <c r="I60" s="4">
        <v>5</v>
      </c>
    </row>
    <row r="61" spans="1:9">
      <c r="A61" s="6">
        <v>62</v>
      </c>
      <c r="B61" s="6">
        <v>1</v>
      </c>
      <c r="C61" s="9">
        <v>5</v>
      </c>
      <c r="D61" s="4">
        <v>10</v>
      </c>
      <c r="F61" s="5" t="s">
        <v>51</v>
      </c>
      <c r="G61" s="4" t="s">
        <v>52</v>
      </c>
      <c r="H61" s="4" t="s">
        <v>53</v>
      </c>
      <c r="I61" s="4">
        <v>5</v>
      </c>
    </row>
    <row r="62" s="8" customFormat="1" spans="1:9">
      <c r="A62" s="6">
        <v>63</v>
      </c>
      <c r="B62" s="8">
        <v>1</v>
      </c>
      <c r="C62" s="8">
        <v>6</v>
      </c>
      <c r="D62" s="4">
        <v>10</v>
      </c>
      <c r="E62" s="8">
        <v>1</v>
      </c>
      <c r="F62" s="15" t="s">
        <v>109</v>
      </c>
      <c r="G62" s="8" t="s">
        <v>27</v>
      </c>
      <c r="H62" s="8" t="s">
        <v>28</v>
      </c>
      <c r="I62" s="8">
        <v>6</v>
      </c>
    </row>
    <row r="63" spans="1:9">
      <c r="A63" s="6">
        <v>64</v>
      </c>
      <c r="B63" s="6">
        <v>1</v>
      </c>
      <c r="C63" s="9">
        <v>6</v>
      </c>
      <c r="D63" s="4">
        <v>10</v>
      </c>
      <c r="F63" s="5" t="s">
        <v>110</v>
      </c>
      <c r="G63" s="4" t="s">
        <v>33</v>
      </c>
      <c r="H63" s="4" t="s">
        <v>111</v>
      </c>
      <c r="I63" s="4">
        <v>1</v>
      </c>
    </row>
    <row r="64" spans="1:9">
      <c r="A64" s="6">
        <v>65</v>
      </c>
      <c r="B64" s="6">
        <v>1</v>
      </c>
      <c r="C64" s="9">
        <v>6</v>
      </c>
      <c r="D64" s="4">
        <v>10</v>
      </c>
      <c r="F64" s="5" t="s">
        <v>112</v>
      </c>
      <c r="G64" s="4" t="s">
        <v>33</v>
      </c>
      <c r="H64" s="4" t="s">
        <v>113</v>
      </c>
      <c r="I64" s="4">
        <v>1</v>
      </c>
    </row>
    <row r="65" spans="1:9">
      <c r="A65" s="6">
        <v>66</v>
      </c>
      <c r="B65" s="6">
        <v>1</v>
      </c>
      <c r="C65" s="9">
        <v>6</v>
      </c>
      <c r="D65" s="4">
        <v>10</v>
      </c>
      <c r="E65" s="4">
        <v>1</v>
      </c>
      <c r="F65" s="5" t="s">
        <v>114</v>
      </c>
      <c r="G65" s="4" t="s">
        <v>44</v>
      </c>
      <c r="H65" s="4" t="s">
        <v>115</v>
      </c>
      <c r="I65" s="4">
        <v>5</v>
      </c>
    </row>
    <row r="66" spans="1:9">
      <c r="A66" s="6">
        <v>67</v>
      </c>
      <c r="B66" s="6">
        <v>1</v>
      </c>
      <c r="C66" s="9">
        <v>6</v>
      </c>
      <c r="D66" s="4">
        <v>10</v>
      </c>
      <c r="E66" s="4">
        <v>1</v>
      </c>
      <c r="F66" s="5" t="s">
        <v>116</v>
      </c>
      <c r="G66" s="4" t="s">
        <v>44</v>
      </c>
      <c r="H66" s="4" t="s">
        <v>117</v>
      </c>
      <c r="I66" s="4">
        <v>5</v>
      </c>
    </row>
    <row r="67" spans="1:9">
      <c r="A67" s="6">
        <v>68</v>
      </c>
      <c r="B67" s="6">
        <v>1</v>
      </c>
      <c r="C67" s="9">
        <v>6</v>
      </c>
      <c r="D67" s="4">
        <v>10</v>
      </c>
      <c r="E67" s="4">
        <v>1</v>
      </c>
      <c r="F67" s="5" t="s">
        <v>118</v>
      </c>
      <c r="G67" s="4" t="s">
        <v>44</v>
      </c>
      <c r="H67" s="4" t="s">
        <v>119</v>
      </c>
      <c r="I67" s="4">
        <v>5</v>
      </c>
    </row>
    <row r="68" spans="1:9">
      <c r="A68" s="6">
        <v>69</v>
      </c>
      <c r="B68" s="6">
        <v>1</v>
      </c>
      <c r="C68" s="9">
        <v>6</v>
      </c>
      <c r="D68" s="4">
        <v>10</v>
      </c>
      <c r="E68" s="4">
        <v>1</v>
      </c>
      <c r="F68" s="5" t="s">
        <v>120</v>
      </c>
      <c r="G68" s="4" t="s">
        <v>83</v>
      </c>
      <c r="H68" s="4" t="s">
        <v>96</v>
      </c>
      <c r="I68" s="4">
        <v>500000</v>
      </c>
    </row>
    <row r="69" spans="1:9">
      <c r="A69" s="6">
        <v>70</v>
      </c>
      <c r="B69" s="6">
        <v>1</v>
      </c>
      <c r="C69" s="9">
        <v>6</v>
      </c>
      <c r="D69" s="4">
        <v>10</v>
      </c>
      <c r="E69" s="4">
        <v>1</v>
      </c>
      <c r="F69" s="5" t="s">
        <v>121</v>
      </c>
      <c r="G69" s="4" t="s">
        <v>47</v>
      </c>
      <c r="H69" s="4">
        <v>1205</v>
      </c>
      <c r="I69" s="4">
        <v>5</v>
      </c>
    </row>
    <row r="70" spans="1:9">
      <c r="A70" s="6">
        <v>71</v>
      </c>
      <c r="B70" s="6">
        <v>1</v>
      </c>
      <c r="C70" s="9">
        <v>6</v>
      </c>
      <c r="D70" s="4">
        <v>10</v>
      </c>
      <c r="F70" s="5" t="s">
        <v>68</v>
      </c>
      <c r="G70" s="4" t="s">
        <v>69</v>
      </c>
      <c r="H70" s="4" t="s">
        <v>61</v>
      </c>
      <c r="I70" s="4">
        <v>1</v>
      </c>
    </row>
    <row r="71" spans="1:9">
      <c r="A71" s="6">
        <v>72</v>
      </c>
      <c r="B71" s="6">
        <v>1</v>
      </c>
      <c r="C71" s="9">
        <v>6</v>
      </c>
      <c r="D71" s="4">
        <v>10</v>
      </c>
      <c r="F71" s="5" t="s">
        <v>48</v>
      </c>
      <c r="G71" s="12" t="s">
        <v>49</v>
      </c>
      <c r="H71" s="4" t="s">
        <v>50</v>
      </c>
      <c r="I71" s="4">
        <v>5</v>
      </c>
    </row>
    <row r="72" spans="1:9">
      <c r="A72" s="6">
        <v>73</v>
      </c>
      <c r="B72" s="6">
        <v>1</v>
      </c>
      <c r="C72" s="9">
        <v>6</v>
      </c>
      <c r="D72" s="4">
        <v>10</v>
      </c>
      <c r="F72" s="5" t="s">
        <v>51</v>
      </c>
      <c r="G72" s="4" t="s">
        <v>52</v>
      </c>
      <c r="H72" s="4" t="s">
        <v>53</v>
      </c>
      <c r="I72" s="4">
        <v>5</v>
      </c>
    </row>
    <row r="73" s="8" customFormat="1" spans="1:9">
      <c r="A73" s="6">
        <v>74</v>
      </c>
      <c r="B73" s="8">
        <v>1</v>
      </c>
      <c r="C73" s="8">
        <v>7</v>
      </c>
      <c r="D73" s="4">
        <v>10</v>
      </c>
      <c r="E73" s="8">
        <v>1</v>
      </c>
      <c r="F73" s="15" t="s">
        <v>122</v>
      </c>
      <c r="G73" s="8" t="s">
        <v>27</v>
      </c>
      <c r="H73" s="8" t="s">
        <v>28</v>
      </c>
      <c r="I73" s="8">
        <v>7</v>
      </c>
    </row>
    <row r="74" spans="1:9">
      <c r="A74" s="6">
        <v>75</v>
      </c>
      <c r="B74" s="6">
        <v>1</v>
      </c>
      <c r="C74" s="9">
        <v>7</v>
      </c>
      <c r="D74" s="4">
        <v>10</v>
      </c>
      <c r="F74" s="5" t="s">
        <v>123</v>
      </c>
      <c r="G74" s="4" t="s">
        <v>33</v>
      </c>
      <c r="H74" s="4" t="s">
        <v>111</v>
      </c>
      <c r="I74" s="4">
        <v>1</v>
      </c>
    </row>
    <row r="75" spans="1:9">
      <c r="A75" s="6">
        <v>76</v>
      </c>
      <c r="B75" s="6">
        <v>1</v>
      </c>
      <c r="C75" s="9">
        <v>7</v>
      </c>
      <c r="D75" s="4">
        <v>10</v>
      </c>
      <c r="F75" s="5" t="s">
        <v>124</v>
      </c>
      <c r="G75" s="4" t="s">
        <v>33</v>
      </c>
      <c r="H75" s="4" t="s">
        <v>125</v>
      </c>
      <c r="I75" s="4">
        <v>1</v>
      </c>
    </row>
    <row r="76" ht="15.75" spans="1:9">
      <c r="A76" s="6">
        <v>77</v>
      </c>
      <c r="B76" s="6">
        <v>1</v>
      </c>
      <c r="C76" s="9">
        <v>7</v>
      </c>
      <c r="D76" s="4">
        <v>20</v>
      </c>
      <c r="E76" s="4">
        <v>1</v>
      </c>
      <c r="F76" s="5" t="s">
        <v>126</v>
      </c>
      <c r="G76" s="4" t="s">
        <v>41</v>
      </c>
      <c r="H76" s="11">
        <v>21</v>
      </c>
      <c r="I76" s="4">
        <v>400</v>
      </c>
    </row>
    <row r="77" ht="15.75" spans="1:9">
      <c r="A77" s="6">
        <v>78</v>
      </c>
      <c r="B77" s="6">
        <v>1</v>
      </c>
      <c r="C77" s="9">
        <v>7</v>
      </c>
      <c r="D77" s="4">
        <v>20</v>
      </c>
      <c r="E77" s="4">
        <v>1</v>
      </c>
      <c r="F77" s="5" t="s">
        <v>127</v>
      </c>
      <c r="G77" s="4" t="s">
        <v>41</v>
      </c>
      <c r="H77" s="11">
        <v>11</v>
      </c>
      <c r="I77" s="4">
        <v>70</v>
      </c>
    </row>
    <row r="78" spans="1:9">
      <c r="A78" s="6">
        <v>79</v>
      </c>
      <c r="B78" s="6">
        <v>1</v>
      </c>
      <c r="C78" s="9">
        <v>7</v>
      </c>
      <c r="D78" s="4">
        <v>10</v>
      </c>
      <c r="E78" s="4">
        <v>1</v>
      </c>
      <c r="F78" s="5" t="s">
        <v>128</v>
      </c>
      <c r="G78" s="4" t="s">
        <v>47</v>
      </c>
      <c r="H78" s="4">
        <v>0</v>
      </c>
      <c r="I78" s="4">
        <v>1000</v>
      </c>
    </row>
    <row r="79" spans="1:9">
      <c r="A79" s="6">
        <v>80</v>
      </c>
      <c r="B79" s="6">
        <v>1</v>
      </c>
      <c r="C79" s="9">
        <v>7</v>
      </c>
      <c r="D79" s="4">
        <v>10</v>
      </c>
      <c r="E79" s="4">
        <v>1</v>
      </c>
      <c r="F79" s="5" t="s">
        <v>129</v>
      </c>
      <c r="G79" s="4" t="s">
        <v>52</v>
      </c>
      <c r="H79" s="4" t="s">
        <v>53</v>
      </c>
      <c r="I79" s="4">
        <v>50</v>
      </c>
    </row>
    <row r="80" spans="1:9">
      <c r="A80" s="6">
        <v>81</v>
      </c>
      <c r="B80" s="6">
        <v>1</v>
      </c>
      <c r="C80" s="9">
        <v>7</v>
      </c>
      <c r="D80" s="4">
        <v>10</v>
      </c>
      <c r="E80" s="4">
        <v>1</v>
      </c>
      <c r="F80" s="5" t="s">
        <v>130</v>
      </c>
      <c r="G80" s="12" t="s">
        <v>49</v>
      </c>
      <c r="H80" s="4" t="s">
        <v>50</v>
      </c>
      <c r="I80" s="4">
        <v>1500</v>
      </c>
    </row>
    <row r="81" spans="1:9">
      <c r="A81" s="6">
        <v>82</v>
      </c>
      <c r="B81" s="6">
        <v>1</v>
      </c>
      <c r="C81" s="9">
        <v>7</v>
      </c>
      <c r="D81" s="4">
        <v>10</v>
      </c>
      <c r="E81" s="4">
        <v>1</v>
      </c>
      <c r="F81" s="5" t="s">
        <v>131</v>
      </c>
      <c r="G81" s="4" t="s">
        <v>83</v>
      </c>
      <c r="H81" s="4" t="s">
        <v>96</v>
      </c>
      <c r="I81" s="4">
        <v>1000000</v>
      </c>
    </row>
    <row r="82" spans="1:9">
      <c r="A82" s="6">
        <v>83</v>
      </c>
      <c r="B82" s="6">
        <v>1</v>
      </c>
      <c r="C82" s="9">
        <v>7</v>
      </c>
      <c r="D82" s="4">
        <v>10</v>
      </c>
      <c r="E82" s="4">
        <v>1</v>
      </c>
      <c r="F82" s="5" t="s">
        <v>132</v>
      </c>
      <c r="G82" s="4" t="s">
        <v>104</v>
      </c>
      <c r="H82" s="4" t="s">
        <v>61</v>
      </c>
      <c r="I82" s="4">
        <v>4000</v>
      </c>
    </row>
    <row r="83" spans="1:9">
      <c r="A83" s="6">
        <v>84</v>
      </c>
      <c r="B83" s="6">
        <v>1</v>
      </c>
      <c r="C83" s="9">
        <v>7</v>
      </c>
      <c r="D83" s="4">
        <v>10</v>
      </c>
      <c r="E83" s="4">
        <v>1</v>
      </c>
      <c r="F83" s="5" t="s">
        <v>133</v>
      </c>
      <c r="G83" s="4" t="s">
        <v>69</v>
      </c>
      <c r="H83" s="4" t="s">
        <v>61</v>
      </c>
      <c r="I83" s="4">
        <v>100</v>
      </c>
    </row>
    <row r="84" ht="14.25" spans="1:9">
      <c r="A84" s="6">
        <v>85</v>
      </c>
      <c r="B84" s="6">
        <v>1</v>
      </c>
      <c r="C84" s="9">
        <v>7</v>
      </c>
      <c r="D84" s="4">
        <v>20</v>
      </c>
      <c r="E84" s="4">
        <v>1</v>
      </c>
      <c r="F84" s="5" t="s">
        <v>134</v>
      </c>
      <c r="G84" s="4" t="s">
        <v>60</v>
      </c>
      <c r="H84" s="14" t="s">
        <v>61</v>
      </c>
      <c r="I84" s="4">
        <v>50</v>
      </c>
    </row>
    <row r="85" spans="1:9">
      <c r="A85" s="6">
        <v>86</v>
      </c>
      <c r="B85" s="6">
        <v>1</v>
      </c>
      <c r="C85" s="9">
        <v>7</v>
      </c>
      <c r="D85" s="4">
        <v>10</v>
      </c>
      <c r="E85" s="4">
        <v>1</v>
      </c>
      <c r="F85" s="5" t="s">
        <v>105</v>
      </c>
      <c r="G85" s="4" t="s">
        <v>83</v>
      </c>
      <c r="H85" s="4" t="s">
        <v>84</v>
      </c>
      <c r="I85" s="4">
        <v>500</v>
      </c>
    </row>
    <row r="86" ht="15.75" spans="1:9">
      <c r="A86" s="6">
        <v>87</v>
      </c>
      <c r="B86" s="6">
        <v>1</v>
      </c>
      <c r="C86" s="9">
        <v>7</v>
      </c>
      <c r="D86" s="4">
        <v>20</v>
      </c>
      <c r="E86" s="4">
        <v>1</v>
      </c>
      <c r="F86" s="5" t="s">
        <v>135</v>
      </c>
      <c r="G86" s="4" t="s">
        <v>41</v>
      </c>
      <c r="H86" s="11">
        <v>30</v>
      </c>
      <c r="I86" s="4">
        <v>250</v>
      </c>
    </row>
    <row r="87" spans="1:6">
      <c r="A87" s="6"/>
      <c r="B87" s="6"/>
      <c r="F87" s="5"/>
    </row>
    <row r="88" spans="1:2">
      <c r="A88" s="6"/>
      <c r="B88" s="6"/>
    </row>
    <row r="89" spans="1:6">
      <c r="A89" s="6"/>
      <c r="B89" s="6"/>
      <c r="F89" s="5"/>
    </row>
    <row r="90" spans="1:2">
      <c r="A90" s="6"/>
      <c r="B90" s="6"/>
    </row>
    <row r="91" spans="1:6">
      <c r="A91" s="6"/>
      <c r="B91" s="6"/>
      <c r="F91" s="5"/>
    </row>
    <row r="92" spans="1:2">
      <c r="A92" s="6"/>
      <c r="B92" s="6"/>
    </row>
    <row r="93" spans="1:6">
      <c r="A93" s="6"/>
      <c r="B93" s="6"/>
      <c r="F93" s="5"/>
    </row>
    <row r="94" spans="1:2">
      <c r="A94" s="6"/>
      <c r="B94" s="6"/>
    </row>
    <row r="95" spans="1:6">
      <c r="A95" s="6"/>
      <c r="B95" s="6"/>
      <c r="F95" s="5"/>
    </row>
    <row r="96" spans="1:2">
      <c r="A96" s="6"/>
      <c r="B96" s="6"/>
    </row>
    <row r="97" spans="1:6">
      <c r="A97" s="6"/>
      <c r="B97" s="6"/>
      <c r="F97" s="5"/>
    </row>
    <row r="98" spans="1:2">
      <c r="A98" s="6"/>
      <c r="B98" s="6"/>
    </row>
    <row r="99" spans="1:6">
      <c r="A99" s="6"/>
      <c r="B99" s="6"/>
      <c r="F99" s="5"/>
    </row>
    <row r="100" spans="1:2">
      <c r="A100" s="6"/>
      <c r="B100" s="6"/>
    </row>
    <row r="101" spans="1:6">
      <c r="A101" s="6"/>
      <c r="B101" s="6"/>
      <c r="F101" s="5"/>
    </row>
    <row r="102" spans="1:2">
      <c r="A102" s="6"/>
      <c r="B102" s="6"/>
    </row>
    <row r="103" spans="1:6">
      <c r="A103" s="6"/>
      <c r="B103" s="6"/>
      <c r="F103" s="5"/>
    </row>
    <row r="104" spans="1:2">
      <c r="A104" s="6"/>
      <c r="B104" s="6"/>
    </row>
    <row r="105" spans="1:6">
      <c r="A105" s="6"/>
      <c r="B105" s="6"/>
      <c r="F105" s="5"/>
    </row>
    <row r="106" spans="1:2">
      <c r="A106" s="6"/>
      <c r="B106" s="6"/>
    </row>
    <row r="107" spans="1:6">
      <c r="A107" s="6"/>
      <c r="B107" s="6"/>
      <c r="F107" s="5"/>
    </row>
    <row r="108" spans="1:2">
      <c r="A108" s="6"/>
      <c r="B108" s="6"/>
    </row>
    <row r="109" spans="1:6">
      <c r="A109" s="6"/>
      <c r="B109" s="6"/>
      <c r="F109" s="5"/>
    </row>
    <row r="110" spans="1:2">
      <c r="A110" s="6"/>
      <c r="B110" s="6"/>
    </row>
    <row r="111" spans="1:6">
      <c r="A111" s="6"/>
      <c r="B111" s="6"/>
      <c r="F111" s="5"/>
    </row>
    <row r="112" spans="1:2">
      <c r="A112" s="6"/>
      <c r="B112" s="6"/>
    </row>
    <row r="113" spans="6:9">
      <c r="F113"/>
      <c r="G113"/>
      <c r="H113"/>
      <c r="I113"/>
    </row>
    <row r="114" spans="6:9">
      <c r="F114"/>
      <c r="G114"/>
      <c r="H114"/>
      <c r="I114"/>
    </row>
    <row r="115" spans="6:9">
      <c r="F115"/>
      <c r="G115"/>
      <c r="H115"/>
      <c r="I115"/>
    </row>
    <row r="116" spans="6:9">
      <c r="F116"/>
      <c r="G116"/>
      <c r="H116"/>
      <c r="I116"/>
    </row>
    <row r="117" spans="6:9">
      <c r="F117"/>
      <c r="G117"/>
      <c r="H117"/>
      <c r="I117"/>
    </row>
    <row r="118" spans="6:9">
      <c r="F118"/>
      <c r="G118"/>
      <c r="H118"/>
      <c r="I118"/>
    </row>
    <row r="119" spans="6:9">
      <c r="F119"/>
      <c r="G119"/>
      <c r="H119"/>
      <c r="I119"/>
    </row>
    <row r="120" spans="6:9">
      <c r="F120"/>
      <c r="G120"/>
      <c r="H120"/>
      <c r="I120"/>
    </row>
    <row r="121" spans="6:9">
      <c r="F121"/>
      <c r="G121"/>
      <c r="H121"/>
      <c r="I121"/>
    </row>
    <row r="122" spans="6:9">
      <c r="F122"/>
      <c r="G122"/>
      <c r="H122"/>
      <c r="I12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5"/>
  <sheetViews>
    <sheetView workbookViewId="0">
      <selection activeCell="I9" sqref="I9"/>
    </sheetView>
  </sheetViews>
  <sheetFormatPr defaultColWidth="9" defaultRowHeight="13.5"/>
  <cols>
    <col min="1" max="1" width="5.375" style="4" customWidth="1"/>
    <col min="2" max="2" width="17.625" style="4" customWidth="1"/>
    <col min="3" max="3" width="10.5" style="4" customWidth="1"/>
    <col min="4" max="4" width="16.25" style="4" customWidth="1"/>
    <col min="5" max="6" width="13.75" style="4" customWidth="1"/>
    <col min="7" max="7" width="19.125" style="4" customWidth="1"/>
    <col min="8" max="8" width="11.5" style="4" customWidth="1"/>
    <col min="9" max="9" width="56" style="4" customWidth="1"/>
    <col min="10" max="10" width="11.5" style="4" customWidth="1"/>
    <col min="11" max="16384" width="9" style="4"/>
  </cols>
  <sheetData>
    <row r="1" spans="1:10">
      <c r="A1" s="4" t="s">
        <v>0</v>
      </c>
      <c r="B1" s="4" t="s">
        <v>12</v>
      </c>
      <c r="C1" s="4" t="s">
        <v>13</v>
      </c>
      <c r="D1" s="4" t="s">
        <v>4</v>
      </c>
      <c r="E1" s="4" t="s">
        <v>136</v>
      </c>
      <c r="F1" s="4" t="s">
        <v>137</v>
      </c>
      <c r="G1" s="4" t="s">
        <v>138</v>
      </c>
      <c r="H1" s="4" t="s">
        <v>139</v>
      </c>
      <c r="I1" s="4" t="s">
        <v>140</v>
      </c>
      <c r="J1" s="4" t="s">
        <v>141</v>
      </c>
    </row>
    <row r="2" spans="1:10">
      <c r="A2" s="5" t="s">
        <v>5</v>
      </c>
      <c r="B2" s="4" t="s">
        <v>19</v>
      </c>
      <c r="C2" s="4" t="s">
        <v>20</v>
      </c>
      <c r="D2" s="4" t="s">
        <v>9</v>
      </c>
      <c r="E2" s="4" t="s">
        <v>142</v>
      </c>
      <c r="F2" s="4" t="s">
        <v>143</v>
      </c>
      <c r="G2" s="4" t="s">
        <v>144</v>
      </c>
      <c r="H2" s="4" t="s">
        <v>145</v>
      </c>
      <c r="I2" s="4" t="s">
        <v>146</v>
      </c>
      <c r="J2" s="4" t="s">
        <v>147</v>
      </c>
    </row>
    <row r="3" spans="1:9">
      <c r="A3" s="6">
        <v>1</v>
      </c>
      <c r="B3" s="6">
        <v>1</v>
      </c>
      <c r="C3" s="6">
        <v>1</v>
      </c>
      <c r="D3" s="5" t="str">
        <f>Sheet1!D8</f>
        <v>大胆升级</v>
      </c>
      <c r="E3" s="4">
        <v>1</v>
      </c>
      <c r="G3" s="4" t="str">
        <f>"1|1|"&amp;Sheet1!N8</f>
        <v>1|1|650</v>
      </c>
      <c r="H3" s="4" t="str">
        <f>"1|1|"&amp;Sheet1!P8</f>
        <v>1|1|350</v>
      </c>
      <c r="I3" s="4" t="str">
        <f>"1|"&amp;Sheet1!J8&amp;"|"&amp;Sheet1!G8</f>
        <v>1|1201|25</v>
      </c>
    </row>
    <row r="4" spans="1:9">
      <c r="A4" s="6">
        <v>2</v>
      </c>
      <c r="B4" s="6">
        <v>1</v>
      </c>
      <c r="C4" s="4">
        <v>1</v>
      </c>
      <c r="D4" s="5" t="str">
        <f>Sheet1!D9</f>
        <v>用力突破</v>
      </c>
      <c r="E4" s="4">
        <v>1</v>
      </c>
      <c r="G4" s="4" t="str">
        <f>"1|1|"&amp;Sheet1!N9</f>
        <v>1|1|560</v>
      </c>
      <c r="H4" s="4" t="str">
        <f>"1|1|"&amp;Sheet1!P9</f>
        <v>1|1|450</v>
      </c>
      <c r="I4" s="4" t="str">
        <f>"1|"&amp;Sheet1!J9&amp;"|"&amp;Sheet1!G9</f>
        <v>1|3|150</v>
      </c>
    </row>
    <row r="5" s="7" customFormat="1" spans="1:48">
      <c r="A5" s="6">
        <v>3</v>
      </c>
      <c r="B5" s="6">
        <v>1</v>
      </c>
      <c r="C5" s="6">
        <v>2</v>
      </c>
      <c r="D5" s="5" t="str">
        <f>Sheet1!D10</f>
        <v>英雄爽抽</v>
      </c>
      <c r="E5" s="4">
        <v>1</v>
      </c>
      <c r="F5" s="4"/>
      <c r="G5" s="4" t="str">
        <f>"1|1|"&amp;Sheet1!N10</f>
        <v>1|1|2000</v>
      </c>
      <c r="H5" s="4" t="str">
        <f>"1|1|"&amp;Sheet1!P10</f>
        <v>1|1|1800</v>
      </c>
      <c r="I5" s="4" t="str">
        <f>"1|"&amp;Sheet1!J10&amp;"|"&amp;Sheet1!G10</f>
        <v>1|13|10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9">
      <c r="A6" s="6">
        <v>4</v>
      </c>
      <c r="B6" s="6">
        <v>1</v>
      </c>
      <c r="C6" s="6">
        <v>2</v>
      </c>
      <c r="D6" s="5" t="str">
        <f>Sheet1!D11</f>
        <v>装备狂升</v>
      </c>
      <c r="E6" s="4">
        <v>1</v>
      </c>
      <c r="G6" s="4" t="str">
        <f>"1|1|"&amp;Sheet1!N11</f>
        <v>1|1|350</v>
      </c>
      <c r="H6" s="4" t="str">
        <f>"1|1|"&amp;Sheet1!P11</f>
        <v>1|1|280</v>
      </c>
      <c r="I6" s="4" t="str">
        <f>"1|"&amp;Sheet1!J11&amp;"|"&amp;Sheet1!G11</f>
        <v>1|15|1000</v>
      </c>
    </row>
    <row r="7" spans="1:9">
      <c r="A7" s="6">
        <v>5</v>
      </c>
      <c r="B7" s="6">
        <v>1</v>
      </c>
      <c r="C7" s="6">
        <v>2</v>
      </c>
      <c r="D7" s="5" t="str">
        <f>Sheet1!D12</f>
        <v>金币满满</v>
      </c>
      <c r="E7" s="4">
        <v>1</v>
      </c>
      <c r="G7" s="4" t="str">
        <f>"1|1|"&amp;Sheet1!N12</f>
        <v>1|1|650</v>
      </c>
      <c r="H7" s="4" t="str">
        <f>"1|1|"&amp;Sheet1!P12</f>
        <v>1|1|350</v>
      </c>
      <c r="I7" s="4" t="str">
        <f>"1|"&amp;Sheet1!J12&amp;"|"&amp;Sheet1!G12</f>
        <v>1|1500|30</v>
      </c>
    </row>
    <row r="8" spans="1:9">
      <c r="A8" s="6">
        <v>6</v>
      </c>
      <c r="B8" s="6">
        <v>1</v>
      </c>
      <c r="C8" s="6">
        <v>3</v>
      </c>
      <c r="D8" s="5" t="str">
        <f>Sheet1!D13</f>
        <v>使徒猛招</v>
      </c>
      <c r="E8" s="4">
        <v>1</v>
      </c>
      <c r="G8" s="4" t="str">
        <f>"1|1|"&amp;Sheet1!N13</f>
        <v>1|1|1500</v>
      </c>
      <c r="H8" s="4" t="str">
        <f>"1|1|"&amp;Sheet1!P13</f>
        <v>1|1|1350</v>
      </c>
      <c r="I8" s="4" t="str">
        <f>"1|"&amp;Sheet1!J13&amp;"|"&amp;Sheet1!G13</f>
        <v>1|21|100</v>
      </c>
    </row>
    <row r="9" s="7" customFormat="1" spans="1:48">
      <c r="A9" s="6">
        <v>7</v>
      </c>
      <c r="B9" s="6">
        <v>1</v>
      </c>
      <c r="C9" s="6">
        <v>3</v>
      </c>
      <c r="D9" s="5" t="str">
        <f>Sheet1!D14</f>
        <v>使徒猛升</v>
      </c>
      <c r="E9" s="4">
        <v>1</v>
      </c>
      <c r="F9" s="4"/>
      <c r="G9" s="4" t="str">
        <f>"1|1|"&amp;Sheet1!N14</f>
        <v>1|1|666</v>
      </c>
      <c r="H9" s="4" t="str">
        <f>"1|1|"&amp;Sheet1!P14</f>
        <v>1|1|550</v>
      </c>
      <c r="I9" s="4" t="str">
        <f>"1|"&amp;Sheet1!J14&amp;"|"&amp;Sheet1!G14</f>
        <v>1|22|1000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="7" customFormat="1" spans="1:48">
      <c r="A10" s="6">
        <v>8</v>
      </c>
      <c r="B10" s="6">
        <v>1</v>
      </c>
      <c r="C10" s="6">
        <v>3</v>
      </c>
      <c r="D10" s="5" t="str">
        <f>Sheet1!D15</f>
        <v>金币满满</v>
      </c>
      <c r="E10" s="4">
        <v>1</v>
      </c>
      <c r="F10" s="4"/>
      <c r="G10" s="4" t="str">
        <f>"1|1|"&amp;Sheet1!N15</f>
        <v>1|1|650</v>
      </c>
      <c r="H10" s="4" t="str">
        <f>"1|1|"&amp;Sheet1!P15</f>
        <v>1|1|350</v>
      </c>
      <c r="I10" s="4" t="str">
        <f>"1|"&amp;Sheet1!J15&amp;"|"&amp;Sheet1!G15</f>
        <v>1|1500|30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="7" customFormat="1" spans="1:48">
      <c r="A11" s="6">
        <v>9</v>
      </c>
      <c r="B11" s="6">
        <v>1</v>
      </c>
      <c r="C11" s="6">
        <v>4</v>
      </c>
      <c r="D11" s="5" t="str">
        <f>Sheet1!D16</f>
        <v>晶核狠造</v>
      </c>
      <c r="E11" s="4">
        <v>1</v>
      </c>
      <c r="F11" s="4"/>
      <c r="G11" s="4" t="str">
        <f>"1|1|"&amp;Sheet1!N16</f>
        <v>1|1|600</v>
      </c>
      <c r="H11" s="4" t="str">
        <f>"1|1|"&amp;Sheet1!P16</f>
        <v>1|1|540</v>
      </c>
      <c r="I11" s="4" t="str">
        <f>"1|"&amp;Sheet1!J16&amp;"|"&amp;Sheet1!G16</f>
        <v>1|12|100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9">
      <c r="A12" s="6">
        <v>10</v>
      </c>
      <c r="B12" s="6">
        <v>1</v>
      </c>
      <c r="C12" s="6">
        <v>4</v>
      </c>
      <c r="D12" s="5" t="str">
        <f>Sheet1!D17</f>
        <v>晶核狠升</v>
      </c>
      <c r="E12" s="4">
        <v>1</v>
      </c>
      <c r="G12" s="4" t="str">
        <f>"1|1|"&amp;Sheet1!N17</f>
        <v>1|1|623</v>
      </c>
      <c r="H12" s="4" t="str">
        <f>"1|1|"&amp;Sheet1!P17</f>
        <v>1|1|500</v>
      </c>
      <c r="I12" s="4" t="str">
        <f>"1|"&amp;Sheet1!J17&amp;"|"&amp;Sheet1!G17</f>
        <v>1|19|1000</v>
      </c>
    </row>
    <row r="13" spans="1:9">
      <c r="A13" s="6">
        <v>11</v>
      </c>
      <c r="B13" s="6">
        <v>1</v>
      </c>
      <c r="C13" s="6">
        <v>5</v>
      </c>
      <c r="D13" s="5" t="str">
        <f>Sheet1!D18</f>
        <v>用力突破</v>
      </c>
      <c r="E13" s="4">
        <v>1</v>
      </c>
      <c r="G13" s="4" t="str">
        <f>"1|1|"&amp;Sheet1!N18</f>
        <v>1|1|560</v>
      </c>
      <c r="H13" s="4" t="str">
        <f>"1|1|"&amp;Sheet1!P18</f>
        <v>1|1|450</v>
      </c>
      <c r="I13" s="4" t="str">
        <f>"1|"&amp;Sheet1!J18&amp;"|"&amp;Sheet1!G18</f>
        <v>1|3|150</v>
      </c>
    </row>
    <row r="14" spans="1:9">
      <c r="A14" s="6">
        <v>12</v>
      </c>
      <c r="B14" s="6">
        <v>1</v>
      </c>
      <c r="C14" s="6">
        <v>5</v>
      </c>
      <c r="D14" s="5" t="str">
        <f>Sheet1!D19</f>
        <v>肆意精炼</v>
      </c>
      <c r="E14" s="4">
        <v>1</v>
      </c>
      <c r="G14" s="4" t="str">
        <f>"1|1|"&amp;Sheet1!N19</f>
        <v>1|1|1600</v>
      </c>
      <c r="H14" s="4" t="str">
        <f>"1|1|"&amp;Sheet1!P19</f>
        <v>1|1|1280</v>
      </c>
      <c r="I14" s="4" t="str">
        <f>"1|"&amp;Sheet1!J19&amp;"|"&amp;Sheet1!G19</f>
        <v>1|16|50</v>
      </c>
    </row>
    <row r="15" spans="1:9">
      <c r="A15" s="6">
        <v>13</v>
      </c>
      <c r="B15" s="6">
        <v>1</v>
      </c>
      <c r="C15" s="6">
        <v>5</v>
      </c>
      <c r="D15" s="5" t="str">
        <f>Sheet1!D20</f>
        <v>装备狂升</v>
      </c>
      <c r="E15" s="4">
        <v>1</v>
      </c>
      <c r="F15" s="5"/>
      <c r="G15" s="4" t="str">
        <f>"1|1|"&amp;Sheet1!N20</f>
        <v>1|1|350</v>
      </c>
      <c r="H15" s="4" t="str">
        <f>"1|1|"&amp;Sheet1!P20</f>
        <v>1|1|280</v>
      </c>
      <c r="I15" s="4" t="str">
        <f>"1|"&amp;Sheet1!J20&amp;"|"&amp;Sheet1!G20</f>
        <v>1|15|1000</v>
      </c>
    </row>
    <row r="16" spans="1:9">
      <c r="A16" s="6">
        <v>14</v>
      </c>
      <c r="B16" s="6">
        <v>1</v>
      </c>
      <c r="C16" s="4">
        <v>6</v>
      </c>
      <c r="D16" s="5" t="str">
        <f>Sheet1!D21</f>
        <v>英雄爽抽</v>
      </c>
      <c r="E16" s="4">
        <v>1</v>
      </c>
      <c r="G16" s="4" t="str">
        <f>"1|1|"&amp;Sheet1!N21</f>
        <v>1|1|2000</v>
      </c>
      <c r="H16" s="4" t="str">
        <f>"1|1|"&amp;Sheet1!P21</f>
        <v>1|1|1800</v>
      </c>
      <c r="I16" s="4" t="str">
        <f>"1|"&amp;Sheet1!J21&amp;"|"&amp;Sheet1!G21</f>
        <v>1|13|10</v>
      </c>
    </row>
    <row r="17" spans="1:9">
      <c r="A17" s="6">
        <v>15</v>
      </c>
      <c r="B17" s="6">
        <v>1</v>
      </c>
      <c r="C17" s="4">
        <v>6</v>
      </c>
      <c r="D17" s="5" t="str">
        <f>Sheet1!D22</f>
        <v>使徒猛招</v>
      </c>
      <c r="E17" s="4">
        <v>1</v>
      </c>
      <c r="G17" s="4" t="str">
        <f>"1|1|"&amp;Sheet1!N22</f>
        <v>1|1|1500</v>
      </c>
      <c r="H17" s="4" t="str">
        <f>"1|1|"&amp;Sheet1!P22</f>
        <v>1|1|1200</v>
      </c>
      <c r="I17" s="4" t="str">
        <f>"1|"&amp;Sheet1!J22&amp;"|"&amp;Sheet1!G22</f>
        <v>1|21|100</v>
      </c>
    </row>
    <row r="18" spans="1:9">
      <c r="A18" s="6">
        <v>16</v>
      </c>
      <c r="B18" s="6">
        <v>1</v>
      </c>
      <c r="C18" s="4">
        <v>7</v>
      </c>
      <c r="D18" s="5" t="str">
        <f>Sheet1!D23</f>
        <v>英雄爽抽</v>
      </c>
      <c r="E18" s="4">
        <v>1</v>
      </c>
      <c r="G18" s="4" t="str">
        <f>"1|1|"&amp;Sheet1!N23</f>
        <v>1|1|2000</v>
      </c>
      <c r="H18" s="4" t="str">
        <f>"1|1|"&amp;Sheet1!P23</f>
        <v>1|1|1800</v>
      </c>
      <c r="I18" s="4" t="str">
        <f>"1|"&amp;Sheet1!J23&amp;"|"&amp;Sheet1!G23</f>
        <v>1|13|10</v>
      </c>
    </row>
    <row r="19" spans="1:9">
      <c r="A19" s="6">
        <v>17</v>
      </c>
      <c r="B19" s="6">
        <v>1</v>
      </c>
      <c r="C19" s="4">
        <v>7</v>
      </c>
      <c r="D19" s="5" t="str">
        <f>Sheet1!D24</f>
        <v>晶核狠造</v>
      </c>
      <c r="E19" s="4">
        <v>1</v>
      </c>
      <c r="G19" s="4" t="str">
        <f>"1|1|"&amp;Sheet1!N24</f>
        <v>1|1|600</v>
      </c>
      <c r="H19" s="4" t="str">
        <f>"1|1|"&amp;Sheet1!P24</f>
        <v>1|1|540</v>
      </c>
      <c r="I19" s="4" t="str">
        <f>"1|"&amp;Sheet1!J24&amp;"|"&amp;Sheet1!G24</f>
        <v>1|12|100</v>
      </c>
    </row>
    <row r="20" spans="1:6">
      <c r="A20" s="6"/>
      <c r="B20" s="6"/>
      <c r="C20" s="6"/>
      <c r="D20" s="5"/>
      <c r="E20" s="5"/>
      <c r="F20" s="5"/>
    </row>
    <row r="21" spans="1:6">
      <c r="A21" s="6"/>
      <c r="B21" s="6"/>
      <c r="C21" s="6"/>
      <c r="D21" s="5"/>
      <c r="E21" s="5"/>
      <c r="F21" s="5"/>
    </row>
    <row r="22" spans="1:6">
      <c r="A22" s="6"/>
      <c r="B22" s="6"/>
      <c r="C22" s="6"/>
      <c r="D22" s="5"/>
      <c r="E22" s="5"/>
      <c r="F22" s="5"/>
    </row>
    <row r="23" spans="1:6">
      <c r="A23" s="6"/>
      <c r="B23" s="6"/>
      <c r="C23" s="6"/>
      <c r="D23" s="5"/>
      <c r="E23" s="5"/>
      <c r="F23" s="5"/>
    </row>
    <row r="24" spans="1:6">
      <c r="A24" s="6"/>
      <c r="B24" s="6"/>
      <c r="C24" s="6"/>
      <c r="D24" s="5"/>
      <c r="E24" s="5"/>
      <c r="F24" s="5"/>
    </row>
    <row r="25" spans="1:6">
      <c r="A25" s="6"/>
      <c r="B25" s="6"/>
      <c r="C25" s="6"/>
      <c r="D25" s="5"/>
      <c r="E25" s="5"/>
      <c r="F25" s="5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E14" sqref="E14"/>
    </sheetView>
  </sheetViews>
  <sheetFormatPr defaultColWidth="19.625" defaultRowHeight="13.5"/>
  <cols>
    <col min="1" max="4" width="19.625" style="4" customWidth="1"/>
    <col min="5" max="5" width="28.75" style="4" customWidth="1"/>
    <col min="6" max="16384" width="19.625" style="4" customWidth="1"/>
  </cols>
  <sheetData>
    <row r="1" spans="1:5">
      <c r="A1" s="4" t="s">
        <v>0</v>
      </c>
      <c r="B1" s="4" t="s">
        <v>12</v>
      </c>
      <c r="C1" s="4" t="s">
        <v>14</v>
      </c>
      <c r="D1" s="4" t="s">
        <v>140</v>
      </c>
      <c r="E1" s="4" t="s">
        <v>148</v>
      </c>
    </row>
    <row r="2" spans="1:5">
      <c r="A2" s="5" t="s">
        <v>5</v>
      </c>
      <c r="B2" s="4" t="s">
        <v>19</v>
      </c>
      <c r="C2" s="4" t="s">
        <v>21</v>
      </c>
      <c r="D2" s="4" t="s">
        <v>146</v>
      </c>
      <c r="E2" s="4" t="s">
        <v>149</v>
      </c>
    </row>
    <row r="3" spans="1:4">
      <c r="A3" s="6">
        <v>1</v>
      </c>
      <c r="B3" s="6">
        <v>1</v>
      </c>
      <c r="C3" s="4">
        <v>100</v>
      </c>
      <c r="D3" s="4" t="s">
        <v>150</v>
      </c>
    </row>
    <row r="4" spans="1:9">
      <c r="A4" s="6">
        <v>2</v>
      </c>
      <c r="B4" s="6">
        <v>1</v>
      </c>
      <c r="C4" s="4">
        <v>200</v>
      </c>
      <c r="D4" s="4" t="s">
        <v>150</v>
      </c>
      <c r="G4" s="4" cm="1">
        <f t="array" ref="G4:I4">_xlfn.TEXTSPLIT(D3,"|")*1</f>
        <v>1</v>
      </c>
      <c r="H4" s="4">
        <v>1</v>
      </c>
      <c r="I4" s="4">
        <v>100</v>
      </c>
    </row>
    <row r="5" spans="1:9">
      <c r="A5" s="6">
        <v>3</v>
      </c>
      <c r="B5" s="6">
        <v>1</v>
      </c>
      <c r="C5" s="4">
        <v>300</v>
      </c>
      <c r="D5" s="4" t="s">
        <v>150</v>
      </c>
      <c r="G5" s="4" cm="1">
        <f t="array" ref="G5:I5">_xlfn.TEXTSPLIT(D4,"|")*1</f>
        <v>1</v>
      </c>
      <c r="H5" s="4">
        <v>1</v>
      </c>
      <c r="I5" s="4">
        <v>100</v>
      </c>
    </row>
    <row r="6" spans="1:9">
      <c r="A6" s="6">
        <v>4</v>
      </c>
      <c r="B6" s="6">
        <v>1</v>
      </c>
      <c r="C6" s="4">
        <v>500</v>
      </c>
      <c r="D6" s="4" t="s">
        <v>151</v>
      </c>
      <c r="G6" s="4" cm="1">
        <f t="array" ref="G6:I6">_xlfn.TEXTSPLIT(D5,"|")*1</f>
        <v>1</v>
      </c>
      <c r="H6" s="4">
        <v>1</v>
      </c>
      <c r="I6" s="4">
        <v>100</v>
      </c>
    </row>
    <row r="7" spans="1:9">
      <c r="A7" s="6">
        <v>5</v>
      </c>
      <c r="B7" s="6">
        <v>1</v>
      </c>
      <c r="C7" s="4">
        <v>600</v>
      </c>
      <c r="D7" s="4" t="s">
        <v>152</v>
      </c>
      <c r="E7" s="4">
        <v>1</v>
      </c>
      <c r="G7" s="4" cm="1">
        <f t="array" ref="G7:I7">_xlfn.TEXTSPLIT(D6,"|")*1</f>
        <v>1</v>
      </c>
      <c r="H7" s="4">
        <v>1</v>
      </c>
      <c r="I7" s="4">
        <v>200</v>
      </c>
    </row>
    <row r="8" spans="1:9">
      <c r="A8" s="6">
        <v>6</v>
      </c>
      <c r="B8" s="6">
        <v>1</v>
      </c>
      <c r="C8" s="4">
        <v>750</v>
      </c>
      <c r="D8" s="4" t="s">
        <v>150</v>
      </c>
      <c r="G8" s="4" cm="1">
        <f t="array" ref="G8:I8">_xlfn.TEXTSPLIT(D7,"|")*1</f>
        <v>9</v>
      </c>
      <c r="H8" s="4">
        <v>206</v>
      </c>
      <c r="I8" s="4">
        <v>1</v>
      </c>
    </row>
    <row r="9" spans="1:9">
      <c r="A9" s="6">
        <v>7</v>
      </c>
      <c r="B9" s="6">
        <v>1</v>
      </c>
      <c r="C9" s="4">
        <v>900</v>
      </c>
      <c r="D9" s="4" t="s">
        <v>153</v>
      </c>
      <c r="E9" s="4">
        <v>2</v>
      </c>
      <c r="G9" s="4" cm="1">
        <f t="array" ref="G9:I9">_xlfn.TEXTSPLIT(D8,"|")*1</f>
        <v>1</v>
      </c>
      <c r="H9" s="4">
        <v>1</v>
      </c>
      <c r="I9" s="4">
        <v>100</v>
      </c>
    </row>
    <row r="10" spans="1:10">
      <c r="A10" s="6"/>
      <c r="B10" s="6"/>
      <c r="G10" s="4" cm="1">
        <f t="array" ref="G10:J10">_xlfn.TEXTSPLIT(D9,"|")*1</f>
        <v>3</v>
      </c>
      <c r="H10" s="4">
        <v>12</v>
      </c>
      <c r="I10" s="4">
        <v>1</v>
      </c>
      <c r="J10" s="4">
        <v>7</v>
      </c>
    </row>
    <row r="11" spans="1:2">
      <c r="A11" s="6"/>
      <c r="B11" s="6"/>
    </row>
    <row r="12" spans="1:2">
      <c r="A12" s="6"/>
      <c r="B12" s="6"/>
    </row>
    <row r="13" spans="1:9">
      <c r="A13" s="6"/>
      <c r="B13" s="6"/>
      <c r="G13" s="4">
        <v>1</v>
      </c>
      <c r="H13" s="4" t="s">
        <v>154</v>
      </c>
      <c r="I13" s="4">
        <f>SUMIF(H4:H10,G13,I4:I10)</f>
        <v>600</v>
      </c>
    </row>
    <row r="14" spans="1:9">
      <c r="A14" s="6"/>
      <c r="B14" s="6"/>
      <c r="G14" s="4">
        <v>506</v>
      </c>
      <c r="H14" s="4" t="s">
        <v>155</v>
      </c>
      <c r="I14" s="4">
        <f>SUMIF(H5:H11,G14,I5:I11)</f>
        <v>0</v>
      </c>
    </row>
    <row r="15" spans="1:9">
      <c r="A15" s="6"/>
      <c r="B15" s="6"/>
      <c r="G15" s="4">
        <v>12</v>
      </c>
      <c r="H15" s="4" t="s">
        <v>156</v>
      </c>
      <c r="I15" s="4">
        <f>SUMIF(H6:H12,G15,I6:I12)</f>
        <v>1</v>
      </c>
    </row>
    <row r="16" spans="1:2">
      <c r="A16" s="6"/>
      <c r="B16" s="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35" sqref="B35"/>
    </sheetView>
  </sheetViews>
  <sheetFormatPr defaultColWidth="9" defaultRowHeight="13.5" outlineLevelCol="3"/>
  <cols>
    <col min="1" max="1" width="32.875" style="4" customWidth="1"/>
    <col min="2" max="2" width="54.5" style="4" customWidth="1"/>
    <col min="3" max="3" width="37.375" style="4" customWidth="1"/>
    <col min="4" max="4" width="38.5" style="4" customWidth="1"/>
    <col min="5" max="16384" width="9" style="4"/>
  </cols>
  <sheetData>
    <row r="1" spans="1:4">
      <c r="A1" s="4" t="s">
        <v>157</v>
      </c>
      <c r="B1" s="4" t="s">
        <v>158</v>
      </c>
      <c r="C1" s="4" t="s">
        <v>159</v>
      </c>
      <c r="D1" s="4" t="s">
        <v>160</v>
      </c>
    </row>
    <row r="2" spans="2:2">
      <c r="B2"/>
    </row>
    <row r="3" spans="2:2">
      <c r="B3"/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spans="2:2">
      <c r="B12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24"/>
  <sheetViews>
    <sheetView workbookViewId="0">
      <selection activeCell="L19" sqref="L19"/>
    </sheetView>
  </sheetViews>
  <sheetFormatPr defaultColWidth="9" defaultRowHeight="13.5"/>
  <cols>
    <col min="4" max="4" width="11.625" customWidth="1"/>
    <col min="6" max="6" width="11.25" customWidth="1"/>
    <col min="7" max="7" width="14.625" customWidth="1"/>
    <col min="8" max="8" width="14" customWidth="1"/>
    <col min="9" max="9" width="16.125" customWidth="1"/>
    <col min="10" max="10" width="11" customWidth="1"/>
    <col min="17" max="17" width="12.625"/>
  </cols>
  <sheetData>
    <row r="7" spans="6:16">
      <c r="F7" t="s">
        <v>146</v>
      </c>
      <c r="G7" t="s">
        <v>161</v>
      </c>
      <c r="H7" t="s">
        <v>162</v>
      </c>
      <c r="I7" t="s">
        <v>163</v>
      </c>
      <c r="J7" t="s">
        <v>164</v>
      </c>
      <c r="N7" t="s">
        <v>165</v>
      </c>
      <c r="O7" t="s">
        <v>166</v>
      </c>
      <c r="P7" t="s">
        <v>167</v>
      </c>
    </row>
    <row r="8" spans="4:16">
      <c r="D8" s="1" t="s">
        <v>168</v>
      </c>
      <c r="E8">
        <v>1</v>
      </c>
      <c r="F8" t="s">
        <v>169</v>
      </c>
      <c r="G8">
        <v>25</v>
      </c>
      <c r="H8">
        <f>G8*I8</f>
        <v>676.777530947148</v>
      </c>
      <c r="I8">
        <f>[1]产销循环图!$Y$31</f>
        <v>27.0711012378859</v>
      </c>
      <c r="J8">
        <f>'[2]@道具配置'!$A$28</f>
        <v>1201</v>
      </c>
      <c r="N8">
        <v>650</v>
      </c>
      <c r="O8">
        <f t="shared" ref="O8:O12" si="0">N8*0.8</f>
        <v>520</v>
      </c>
      <c r="P8">
        <v>350</v>
      </c>
    </row>
    <row r="9" spans="4:16">
      <c r="D9" s="1" t="s">
        <v>170</v>
      </c>
      <c r="E9">
        <v>1</v>
      </c>
      <c r="F9" t="s">
        <v>171</v>
      </c>
      <c r="G9">
        <v>150</v>
      </c>
      <c r="H9">
        <f t="shared" ref="H9:H12" si="1">I9*G9</f>
        <v>560.966306739251</v>
      </c>
      <c r="I9">
        <f>[1]产销循环图!$Y$18</f>
        <v>3.73977537826167</v>
      </c>
      <c r="J9">
        <f>'[2]@道具配置'!$A$5</f>
        <v>3</v>
      </c>
      <c r="N9">
        <v>560</v>
      </c>
      <c r="O9">
        <f t="shared" si="0"/>
        <v>448</v>
      </c>
      <c r="P9">
        <v>450</v>
      </c>
    </row>
    <row r="10" spans="4:16">
      <c r="D10" s="1" t="s">
        <v>172</v>
      </c>
      <c r="E10">
        <v>2</v>
      </c>
      <c r="F10" t="s">
        <v>173</v>
      </c>
      <c r="G10">
        <v>10</v>
      </c>
      <c r="H10">
        <f t="shared" si="1"/>
        <v>1999.62</v>
      </c>
      <c r="I10">
        <f>[1]产销循环图!$Y$11</f>
        <v>199.962</v>
      </c>
      <c r="J10">
        <f>'[2]@道具配置'!$A$13</f>
        <v>13</v>
      </c>
      <c r="N10">
        <v>2000</v>
      </c>
      <c r="O10">
        <f>N10*0.9</f>
        <v>1800</v>
      </c>
      <c r="P10">
        <v>1800</v>
      </c>
    </row>
    <row r="11" spans="4:16">
      <c r="D11" s="1" t="s">
        <v>174</v>
      </c>
      <c r="E11">
        <v>2</v>
      </c>
      <c r="F11" t="s">
        <v>175</v>
      </c>
      <c r="G11">
        <v>1000</v>
      </c>
      <c r="H11">
        <f t="shared" si="1"/>
        <v>350.640992894751</v>
      </c>
      <c r="I11">
        <f>[1]产销循环图!$Y$13</f>
        <v>0.350640992894751</v>
      </c>
      <c r="J11">
        <f>'[2]@道具配置'!$A$15</f>
        <v>15</v>
      </c>
      <c r="N11">
        <v>350</v>
      </c>
      <c r="O11">
        <f t="shared" si="0"/>
        <v>280</v>
      </c>
      <c r="P11">
        <v>280</v>
      </c>
    </row>
    <row r="12" spans="4:17">
      <c r="D12" s="1" t="s">
        <v>176</v>
      </c>
      <c r="E12">
        <v>2</v>
      </c>
      <c r="F12" s="2" t="s">
        <v>177</v>
      </c>
      <c r="G12">
        <v>30</v>
      </c>
      <c r="H12">
        <f t="shared" si="1"/>
        <v>654.945997690788</v>
      </c>
      <c r="I12">
        <f>[1]产销循环图!$Y$15</f>
        <v>21.8315332563596</v>
      </c>
      <c r="J12" s="3">
        <v>1500</v>
      </c>
      <c r="N12">
        <v>650</v>
      </c>
      <c r="O12">
        <f t="shared" si="0"/>
        <v>520</v>
      </c>
      <c r="P12">
        <v>350</v>
      </c>
      <c r="Q12">
        <f>P12/N12</f>
        <v>0.538461538461538</v>
      </c>
    </row>
    <row r="13" spans="4:16">
      <c r="D13" s="1" t="s">
        <v>178</v>
      </c>
      <c r="E13">
        <v>3</v>
      </c>
      <c r="F13" t="s">
        <v>179</v>
      </c>
      <c r="G13">
        <v>100</v>
      </c>
      <c r="H13">
        <f t="shared" ref="H13:H24" si="2">I13*G13</f>
        <v>1500</v>
      </c>
      <c r="I13">
        <f>[1]产销循环图!$Y$5</f>
        <v>15</v>
      </c>
      <c r="J13">
        <f>'[2]@道具配置'!$A$21</f>
        <v>21</v>
      </c>
      <c r="N13">
        <v>1500</v>
      </c>
      <c r="O13">
        <f>N13*0.9</f>
        <v>1350</v>
      </c>
      <c r="P13">
        <v>1350</v>
      </c>
    </row>
    <row r="14" spans="4:16">
      <c r="D14" s="1" t="s">
        <v>180</v>
      </c>
      <c r="E14">
        <v>3</v>
      </c>
      <c r="F14" t="s">
        <v>181</v>
      </c>
      <c r="G14">
        <v>1000</v>
      </c>
      <c r="H14">
        <f t="shared" si="2"/>
        <v>666.666666666667</v>
      </c>
      <c r="I14">
        <f>[1]产销循环图!$Y$8</f>
        <v>0.666666666666667</v>
      </c>
      <c r="J14">
        <f>'[2]@道具配置'!$A$22</f>
        <v>22</v>
      </c>
      <c r="N14">
        <v>666</v>
      </c>
      <c r="O14">
        <f>N14*0.8</f>
        <v>532.8</v>
      </c>
      <c r="P14">
        <v>550</v>
      </c>
    </row>
    <row r="15" spans="4:16">
      <c r="D15" s="1" t="s">
        <v>176</v>
      </c>
      <c r="E15">
        <v>3</v>
      </c>
      <c r="F15" t="s">
        <v>177</v>
      </c>
      <c r="G15">
        <v>30</v>
      </c>
      <c r="H15">
        <f t="shared" si="2"/>
        <v>654.945997690788</v>
      </c>
      <c r="I15">
        <f>[1]产销循环图!$Y$15</f>
        <v>21.8315332563596</v>
      </c>
      <c r="J15" s="3">
        <v>1500</v>
      </c>
      <c r="N15">
        <v>650</v>
      </c>
      <c r="O15">
        <f>N15*0.8</f>
        <v>520</v>
      </c>
      <c r="P15">
        <v>350</v>
      </c>
    </row>
    <row r="16" spans="4:16">
      <c r="D16" s="1" t="s">
        <v>182</v>
      </c>
      <c r="E16">
        <v>4</v>
      </c>
      <c r="F16" t="s">
        <v>183</v>
      </c>
      <c r="G16">
        <v>100</v>
      </c>
      <c r="H16">
        <f t="shared" si="2"/>
        <v>600</v>
      </c>
      <c r="I16">
        <f>[1]产销循环图!$Y$12</f>
        <v>6</v>
      </c>
      <c r="J16">
        <f>'[2]@道具配置'!$A$12</f>
        <v>12</v>
      </c>
      <c r="N16">
        <v>600</v>
      </c>
      <c r="O16">
        <f>N16*0.9</f>
        <v>540</v>
      </c>
      <c r="P16">
        <v>540</v>
      </c>
    </row>
    <row r="17" spans="4:16">
      <c r="D17" s="1" t="s">
        <v>184</v>
      </c>
      <c r="E17">
        <v>4</v>
      </c>
      <c r="F17" t="s">
        <v>185</v>
      </c>
      <c r="G17">
        <v>1000</v>
      </c>
      <c r="H17">
        <f t="shared" si="2"/>
        <v>623.758093038844</v>
      </c>
      <c r="I17">
        <f>[1]产销循环图!$Y$17</f>
        <v>0.623758093038844</v>
      </c>
      <c r="J17">
        <f>'[2]@道具配置'!$A$19</f>
        <v>19</v>
      </c>
      <c r="N17">
        <v>623</v>
      </c>
      <c r="O17">
        <f>N17*0.8</f>
        <v>498.4</v>
      </c>
      <c r="P17">
        <v>500</v>
      </c>
    </row>
    <row r="18" spans="4:16">
      <c r="D18" s="1" t="s">
        <v>170</v>
      </c>
      <c r="E18">
        <v>5</v>
      </c>
      <c r="F18" t="s">
        <v>171</v>
      </c>
      <c r="G18">
        <v>150</v>
      </c>
      <c r="H18">
        <f t="shared" si="2"/>
        <v>560.966306739251</v>
      </c>
      <c r="I18">
        <f>I9</f>
        <v>3.73977537826167</v>
      </c>
      <c r="J18">
        <f>J9</f>
        <v>3</v>
      </c>
      <c r="N18">
        <v>560</v>
      </c>
      <c r="O18">
        <f>N18*0.8</f>
        <v>448</v>
      </c>
      <c r="P18">
        <v>450</v>
      </c>
    </row>
    <row r="19" spans="4:16">
      <c r="D19" s="1" t="s">
        <v>186</v>
      </c>
      <c r="E19">
        <v>5</v>
      </c>
      <c r="F19" t="s">
        <v>187</v>
      </c>
      <c r="G19">
        <v>50</v>
      </c>
      <c r="H19">
        <f t="shared" si="2"/>
        <v>1620.06015928443</v>
      </c>
      <c r="I19">
        <f>[1]产销循环图!$Y$14</f>
        <v>32.4012031856885</v>
      </c>
      <c r="J19">
        <f>'[2]@道具配置'!$A$16</f>
        <v>16</v>
      </c>
      <c r="N19">
        <v>1600</v>
      </c>
      <c r="O19">
        <f>N19*0.8</f>
        <v>1280</v>
      </c>
      <c r="P19">
        <v>1280</v>
      </c>
    </row>
    <row r="20" spans="4:16">
      <c r="D20" s="1" t="s">
        <v>174</v>
      </c>
      <c r="E20">
        <v>5</v>
      </c>
      <c r="F20" t="s">
        <v>175</v>
      </c>
      <c r="G20">
        <v>1000</v>
      </c>
      <c r="H20">
        <f t="shared" si="2"/>
        <v>350.640992894751</v>
      </c>
      <c r="I20">
        <f>I11</f>
        <v>0.350640992894751</v>
      </c>
      <c r="J20">
        <f>'[2]@道具配置'!$A$15</f>
        <v>15</v>
      </c>
      <c r="N20">
        <v>350</v>
      </c>
      <c r="O20">
        <f>N20*0.8</f>
        <v>280</v>
      </c>
      <c r="P20">
        <v>280</v>
      </c>
    </row>
    <row r="21" spans="4:16">
      <c r="D21" s="1" t="s">
        <v>172</v>
      </c>
      <c r="E21">
        <v>6</v>
      </c>
      <c r="F21" t="s">
        <v>173</v>
      </c>
      <c r="G21">
        <v>10</v>
      </c>
      <c r="H21">
        <f t="shared" si="2"/>
        <v>1999.62</v>
      </c>
      <c r="I21">
        <f>I10</f>
        <v>199.962</v>
      </c>
      <c r="J21">
        <f>J10</f>
        <v>13</v>
      </c>
      <c r="N21">
        <v>2000</v>
      </c>
      <c r="O21">
        <f>N21*0.9</f>
        <v>1800</v>
      </c>
      <c r="P21">
        <v>1800</v>
      </c>
    </row>
    <row r="22" spans="4:16">
      <c r="D22" s="1" t="s">
        <v>178</v>
      </c>
      <c r="E22">
        <v>6</v>
      </c>
      <c r="F22" t="s">
        <v>179</v>
      </c>
      <c r="G22">
        <v>100</v>
      </c>
      <c r="H22">
        <f t="shared" si="2"/>
        <v>1500</v>
      </c>
      <c r="I22">
        <f>I13</f>
        <v>15</v>
      </c>
      <c r="J22">
        <f>J13</f>
        <v>21</v>
      </c>
      <c r="N22">
        <v>1500</v>
      </c>
      <c r="O22">
        <f>N22*0.8</f>
        <v>1200</v>
      </c>
      <c r="P22">
        <v>1200</v>
      </c>
    </row>
    <row r="23" spans="4:16">
      <c r="D23" s="1" t="s">
        <v>172</v>
      </c>
      <c r="E23">
        <v>7</v>
      </c>
      <c r="F23" t="s">
        <v>173</v>
      </c>
      <c r="G23">
        <v>10</v>
      </c>
      <c r="H23">
        <f t="shared" si="2"/>
        <v>1999.62</v>
      </c>
      <c r="I23">
        <f>I21</f>
        <v>199.962</v>
      </c>
      <c r="J23">
        <f>J10</f>
        <v>13</v>
      </c>
      <c r="N23">
        <v>2000</v>
      </c>
      <c r="O23">
        <f>N23*0.9</f>
        <v>1800</v>
      </c>
      <c r="P23">
        <v>1800</v>
      </c>
    </row>
    <row r="24" spans="4:16">
      <c r="D24" s="1" t="s">
        <v>182</v>
      </c>
      <c r="E24">
        <v>7</v>
      </c>
      <c r="F24" t="s">
        <v>183</v>
      </c>
      <c r="G24">
        <v>100</v>
      </c>
      <c r="H24">
        <f t="shared" si="2"/>
        <v>600</v>
      </c>
      <c r="I24">
        <f>I16</f>
        <v>6</v>
      </c>
      <c r="J24">
        <f>J16</f>
        <v>12</v>
      </c>
      <c r="N24">
        <v>600</v>
      </c>
      <c r="O24">
        <f>N24*0.9</f>
        <v>540</v>
      </c>
      <c r="P24">
        <v>540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@七天活动配置</vt:lpstr>
      <vt:lpstr>@七天任务配置</vt:lpstr>
      <vt:lpstr>@七天礼包配置</vt:lpstr>
      <vt:lpstr>@七天活跃奖励</vt:lpstr>
      <vt:lpstr>代对表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肖霄</cp:lastModifiedBy>
  <dcterms:created xsi:type="dcterms:W3CDTF">2023-05-12T11:15:00Z</dcterms:created>
  <dcterms:modified xsi:type="dcterms:W3CDTF">2024-08-22T04:04:52Z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33F363A8E618499AB11082AF3160DEEC_12</vt:lpwstr>
  </property>
  <property fmtid="{D5CDD505-2E9C-101B-9397-08002B2CF9AE}" pid="4" name="KSOReadingLayout">
    <vt:bool>true</vt:bool>
  </property>
</Properties>
</file>