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プログラム\原本\"/>
    </mc:Choice>
  </mc:AlternateContent>
  <xr:revisionPtr revIDLastSave="0" documentId="13_ncr:1_{985D1C86-ED7B-4965-AAED-09A71AF5907C}" xr6:coauthVersionLast="47" xr6:coauthVersionMax="47" xr10:uidLastSave="{00000000-0000-0000-0000-000000000000}"/>
  <bookViews>
    <workbookView xWindow="28680" yWindow="-120" windowWidth="29040" windowHeight="15840" xr2:uid="{0F819EDE-6BF1-4CC3-B670-035DF62553EC}"/>
  </bookViews>
  <sheets>
    <sheet name="見積もり" sheetId="1" r:id="rId1"/>
    <sheet name="見積もり補助金記載なし" sheetId="3" r:id="rId2"/>
    <sheet name="計算表" sheetId="2" r:id="rId3"/>
    <sheet name="発注書" sheetId="4" r:id="rId4"/>
    <sheet name="注文書" sheetId="7" r:id="rId5"/>
    <sheet name="型番申請用" sheetId="9" r:id="rId6"/>
  </sheets>
  <externalReferences>
    <externalReference r:id="rId7"/>
  </externalReferences>
  <definedNames>
    <definedName name="_xlnm._FilterDatabase" localSheetId="5" hidden="1">型番申請用!$A$1:$F$1</definedName>
    <definedName name="【右面記入例及び記入上の留意事項】">#REF!</definedName>
    <definedName name="ｂｂ">#REF!</definedName>
    <definedName name="ｃｃ">#REF!</definedName>
    <definedName name="filenamepos">#REF!</definedName>
    <definedName name="ｈｈ">#REF!</definedName>
    <definedName name="homepos">#REF!</definedName>
    <definedName name="k">#REF!</definedName>
    <definedName name="l">#REF!</definedName>
    <definedName name="mm">#REF!</definedName>
    <definedName name="o">#REF!</definedName>
    <definedName name="_xlnm.Print_Area" localSheetId="0">見積もり!$A$1:$K$47</definedName>
    <definedName name="_xlnm.Print_Area" localSheetId="1">見積もり補助金記載なし!$A$1:$J$43</definedName>
    <definedName name="_xlnm.Print_Area" localSheetId="4">注文書!$A$1:$P$23</definedName>
    <definedName name="_xlnm.Print_Area" localSheetId="3">発注書!$A$1:$K$39</definedName>
    <definedName name="ｑｑ">#REF!</definedName>
    <definedName name="ｒｒ">#REF!</definedName>
    <definedName name="ｓｓ">#REF!</definedName>
    <definedName name="ｖ">#REF!</definedName>
    <definedName name="ｖｖ">#REF!</definedName>
    <definedName name="ｗｗ">#REF!</definedName>
    <definedName name="ｘｘ">#REF!</definedName>
    <definedName name="ｙｙ">#REF!</definedName>
    <definedName name="ｚｚ">#REF!</definedName>
    <definedName name="ア">#REF!</definedName>
    <definedName name="ああ">#REF!</definedName>
    <definedName name="いい">#REF!</definedName>
    <definedName name="ええ">#REF!</definedName>
    <definedName name="機械名indx">#REF!</definedName>
    <definedName name="毅">#REF!</definedName>
    <definedName name="記入要領">#REF!</definedName>
    <definedName name="技能講習名">#REF!</definedName>
    <definedName name="許可業種">#REF!</definedName>
    <definedName name="血液型">#REF!</definedName>
    <definedName name="建設業法届出">#REF!</definedName>
    <definedName name="作業員名indx">[1]作業員ﾃﾞｰﾀ!$B$4:$Z$105</definedName>
    <definedName name="職種名">#REF!</definedName>
    <definedName name="特殊健康診断名">#REF!</definedName>
    <definedName name="特別教育名">#REF!</definedName>
    <definedName name="表紙">#REF!</definedName>
    <definedName name="名簿2次">#REF!</definedName>
    <definedName name="免許資格名">#REF!</definedName>
    <definedName name="目次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9" l="1"/>
  <c r="E2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N3" i="7"/>
  <c r="K8" i="7"/>
  <c r="K7" i="7"/>
  <c r="K9" i="7"/>
  <c r="J13" i="7"/>
  <c r="K13" i="7"/>
  <c r="L13" i="7"/>
  <c r="J15" i="7"/>
  <c r="B3" i="3" l="1"/>
  <c r="F31" i="2"/>
  <c r="E31" i="2"/>
  <c r="G31" i="2"/>
  <c r="H31" i="2"/>
  <c r="I3" i="2"/>
  <c r="I4" i="2"/>
  <c r="I5" i="2"/>
  <c r="I6" i="2"/>
  <c r="I31" i="2" s="1"/>
  <c r="K31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13" i="4"/>
  <c r="J4" i="4"/>
  <c r="I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14" i="3"/>
  <c r="F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14" i="3"/>
  <c r="J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F3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G2" i="2"/>
  <c r="F2" i="2"/>
  <c r="E2" i="2"/>
  <c r="K44" i="1"/>
  <c r="K4" i="1"/>
  <c r="K32" i="2" l="1"/>
  <c r="I38" i="3"/>
  <c r="I39" i="3" s="1"/>
  <c r="I40" i="3" s="1"/>
  <c r="I42" i="1"/>
  <c r="I43" i="1" l="1"/>
  <c r="I44" i="1" s="1"/>
  <c r="F13" i="7"/>
  <c r="C10" i="3"/>
  <c r="C10" i="1"/>
  <c r="K47" i="1"/>
  <c r="F16" i="7" l="1"/>
  <c r="N16" i="7" s="1"/>
  <c r="F15" i="7"/>
  <c r="N15" i="7" s="1"/>
  <c r="N13" i="7"/>
</calcChain>
</file>

<file path=xl/sharedStrings.xml><?xml version="1.0" encoding="utf-8"?>
<sst xmlns="http://schemas.openxmlformats.org/spreadsheetml/2006/main" count="130" uniqueCount="83">
  <si>
    <t>見　積　書</t>
    <rPh sb="0" eb="3">
      <t xml:space="preserve">ミツモリショ </t>
    </rPh>
    <phoneticPr fontId="2"/>
  </si>
  <si>
    <t>No</t>
    <phoneticPr fontId="2"/>
  </si>
  <si>
    <t>見積日</t>
    <rPh sb="0" eb="3">
      <t xml:space="preserve">ミツモリビ </t>
    </rPh>
    <phoneticPr fontId="2"/>
  </si>
  <si>
    <t>下記のとおり、御見積もり申し上げます。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2"/>
  </si>
  <si>
    <t>有限会社プラス</t>
    <rPh sb="0" eb="7">
      <t>ユウ</t>
    </rPh>
    <phoneticPr fontId="2"/>
  </si>
  <si>
    <t>件名</t>
    <rPh sb="0" eb="2">
      <t xml:space="preserve">ケンメイ </t>
    </rPh>
    <phoneticPr fontId="2"/>
  </si>
  <si>
    <t>〒400-0302</t>
    <phoneticPr fontId="2"/>
  </si>
  <si>
    <t>有効期限</t>
    <rPh sb="0" eb="4">
      <t xml:space="preserve">ユウコウキゲン </t>
    </rPh>
    <phoneticPr fontId="2"/>
  </si>
  <si>
    <t>御見積後30日</t>
    <rPh sb="6" eb="7">
      <t>ニチ</t>
    </rPh>
    <phoneticPr fontId="2"/>
  </si>
  <si>
    <t>山梨県南アルプス市沢登975</t>
    <rPh sb="0" eb="9">
      <t>ヤマナシケン</t>
    </rPh>
    <rPh sb="9" eb="11">
      <t>サ</t>
    </rPh>
    <phoneticPr fontId="2"/>
  </si>
  <si>
    <t>TEL：055-284-6480</t>
    <phoneticPr fontId="2"/>
  </si>
  <si>
    <t>合計</t>
    <rPh sb="0" eb="2">
      <t xml:space="preserve">ゴウケイ </t>
    </rPh>
    <phoneticPr fontId="2"/>
  </si>
  <si>
    <t>担当：古屋</t>
    <rPh sb="0" eb="2">
      <t xml:space="preserve">タントウ </t>
    </rPh>
    <rPh sb="3" eb="5">
      <t>フルヤ</t>
    </rPh>
    <phoneticPr fontId="2"/>
  </si>
  <si>
    <t>品名</t>
    <rPh sb="0" eb="2">
      <t>ヒンメイ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</si>
  <si>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</si>
  <si>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</si>
  <si>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金額</t>
    <rPh sb="0" eb="2">
      <t>キンガク</t>
    </rPh>
    <phoneticPr fontId="2"/>
  </si>
  <si>
    <t>補助金</t>
    <rPh sb="0" eb="3">
      <t>ホジョキン</t>
    </rPh>
    <phoneticPr fontId="2"/>
  </si>
  <si>
    <t>小計</t>
    <rPh sb="0" eb="2">
      <t xml:space="preserve">ショウケイ </t>
    </rPh>
    <phoneticPr fontId="2"/>
  </si>
  <si>
    <t>消費税</t>
    <rPh sb="0" eb="3">
      <t xml:space="preserve">ショウヒゼイガク </t>
    </rPh>
    <phoneticPr fontId="2"/>
  </si>
  <si>
    <t>補助金合計</t>
    <rPh sb="0" eb="3">
      <t>ホジョキン</t>
    </rPh>
    <rPh sb="3" eb="5">
      <t>ゴウケイ</t>
    </rPh>
    <phoneticPr fontId="2"/>
  </si>
  <si>
    <t>実質負担額</t>
    <rPh sb="0" eb="2">
      <t>ジッシツ</t>
    </rPh>
    <rPh sb="2" eb="5">
      <t>フタンガク</t>
    </rPh>
    <phoneticPr fontId="2"/>
  </si>
  <si>
    <t>商品</t>
    <rPh sb="0" eb="2">
      <t>ショウヒン</t>
    </rPh>
    <phoneticPr fontId="2"/>
  </si>
  <si>
    <t>定価</t>
    <rPh sb="0" eb="2">
      <t>テイカ</t>
    </rPh>
    <phoneticPr fontId="2"/>
  </si>
  <si>
    <t>色</t>
    <rPh sb="0" eb="1">
      <t>イロ</t>
    </rPh>
    <phoneticPr fontId="2"/>
  </si>
  <si>
    <t>場所</t>
    <rPh sb="0" eb="2">
      <t>バショ</t>
    </rPh>
    <phoneticPr fontId="2"/>
  </si>
  <si>
    <t>お支払い金額</t>
    <rPh sb="1" eb="3">
      <t>シハラ</t>
    </rPh>
    <rPh sb="4" eb="6">
      <t>キンガク</t>
    </rPh>
    <phoneticPr fontId="2"/>
  </si>
  <si>
    <t>数量</t>
    <rPh sb="0" eb="2">
      <t>スウリョウ</t>
    </rPh>
    <phoneticPr fontId="2"/>
  </si>
  <si>
    <t>断熱・遮熱</t>
    <rPh sb="0" eb="2">
      <t>ダンネ</t>
    </rPh>
    <rPh sb="3" eb="5">
      <t>シャネツ</t>
    </rPh>
    <phoneticPr fontId="2"/>
  </si>
  <si>
    <t>高さ</t>
  </si>
  <si>
    <t>幅</t>
  </si>
  <si>
    <t>品名</t>
  </si>
  <si>
    <t>TEL：055-284-6480</t>
  </si>
  <si>
    <t>山梨県南アルプス市沢登975</t>
  </si>
  <si>
    <t>〒400-0302</t>
  </si>
  <si>
    <t>件名</t>
  </si>
  <si>
    <t>有限会社プラス</t>
  </si>
  <si>
    <t>下記のとおり、発注致します。</t>
    <rPh sb="7" eb="9">
      <t>ハッチュウ</t>
    </rPh>
    <rPh sb="9" eb="10">
      <t>イタ</t>
    </rPh>
    <phoneticPr fontId="2"/>
  </si>
  <si>
    <t>発注日</t>
    <rPh sb="0" eb="2">
      <t>ハッチュウ</t>
    </rPh>
    <phoneticPr fontId="2"/>
  </si>
  <si>
    <t>No</t>
  </si>
  <si>
    <t>㈱山一 御中</t>
    <rPh sb="1" eb="3">
      <t>ヤマイチ</t>
    </rPh>
    <rPh sb="4" eb="6">
      <t>オンチュウ</t>
    </rPh>
    <phoneticPr fontId="2"/>
  </si>
  <si>
    <t>発　注　書</t>
    <rPh sb="0" eb="1">
      <t>ハッ</t>
    </rPh>
    <rPh sb="2" eb="3">
      <t>チュウ</t>
    </rPh>
    <rPh sb="4" eb="5">
      <t>ショ</t>
    </rPh>
    <phoneticPr fontId="2"/>
  </si>
  <si>
    <t>工事場所</t>
    <rPh sb="0" eb="2">
      <t>コウジ</t>
    </rPh>
    <rPh sb="2" eb="4">
      <t>バショ</t>
    </rPh>
    <phoneticPr fontId="2"/>
  </si>
  <si>
    <t>注文書の通り</t>
    <rPh sb="0" eb="3">
      <t>チュウモンショ</t>
    </rPh>
    <rPh sb="4" eb="5">
      <t>トオ</t>
    </rPh>
    <phoneticPr fontId="2"/>
  </si>
  <si>
    <t>支払事項</t>
    <rPh sb="0" eb="2">
      <t>シハライ</t>
    </rPh>
    <rPh sb="2" eb="4">
      <t>ジコウ</t>
    </rPh>
    <phoneticPr fontId="2"/>
  </si>
  <si>
    <t>6.</t>
    <phoneticPr fontId="2"/>
  </si>
  <si>
    <t>工事完成後一ヶ月以内（原則として）に支払う。</t>
    <rPh sb="0" eb="2">
      <t>コウジ</t>
    </rPh>
    <rPh sb="2" eb="4">
      <t>カンセイ</t>
    </rPh>
    <rPh sb="4" eb="5">
      <t>ゴ</t>
    </rPh>
    <rPh sb="5" eb="8">
      <t>イッカゲツ</t>
    </rPh>
    <rPh sb="8" eb="10">
      <t>イナイ</t>
    </rPh>
    <rPh sb="11" eb="13">
      <t>ゲンソク</t>
    </rPh>
    <rPh sb="18" eb="20">
      <t>シハラ</t>
    </rPh>
    <phoneticPr fontId="2"/>
  </si>
  <si>
    <t>設計変更、疑義等生じた場合両者間で善意を持って解決する。</t>
    <rPh sb="0" eb="2">
      <t>セッケイ</t>
    </rPh>
    <rPh sb="2" eb="4">
      <t>ヘンコウ</t>
    </rPh>
    <rPh sb="5" eb="7">
      <t>ギギ</t>
    </rPh>
    <rPh sb="7" eb="8">
      <t>トウ</t>
    </rPh>
    <rPh sb="8" eb="9">
      <t>ショウ</t>
    </rPh>
    <rPh sb="11" eb="13">
      <t>バアイ</t>
    </rPh>
    <rPh sb="13" eb="15">
      <t>リョウシャ</t>
    </rPh>
    <rPh sb="15" eb="16">
      <t>アイダ</t>
    </rPh>
    <rPh sb="17" eb="19">
      <t>ゼンイ</t>
    </rPh>
    <rPh sb="20" eb="21">
      <t>モ</t>
    </rPh>
    <rPh sb="23" eb="25">
      <t>カイケツ</t>
    </rPh>
    <phoneticPr fontId="2"/>
  </si>
  <si>
    <t>貴社の工事で生じたゴミ残材等は貴社で速やかに撤去すること。</t>
    <rPh sb="0" eb="2">
      <t>キシャ</t>
    </rPh>
    <rPh sb="3" eb="5">
      <t>コウジ</t>
    </rPh>
    <rPh sb="6" eb="7">
      <t>ショウ</t>
    </rPh>
    <rPh sb="11" eb="12">
      <t>ザン</t>
    </rPh>
    <rPh sb="13" eb="14">
      <t>トウ</t>
    </rPh>
    <rPh sb="15" eb="17">
      <t>キシャ</t>
    </rPh>
    <rPh sb="18" eb="19">
      <t>スミ</t>
    </rPh>
    <rPh sb="22" eb="24">
      <t>テッキョ</t>
    </rPh>
    <phoneticPr fontId="2"/>
  </si>
  <si>
    <t>付帯事項</t>
    <rPh sb="0" eb="2">
      <t>フタイ</t>
    </rPh>
    <rPh sb="2" eb="4">
      <t>ジコウ</t>
    </rPh>
    <phoneticPr fontId="2"/>
  </si>
  <si>
    <t>5.</t>
  </si>
  <si>
    <t>工事の詳細部分は現場及び図面で打合せをし、双方の納得の上で施工する。</t>
    <rPh sb="0" eb="2">
      <t>コウジ</t>
    </rPh>
    <rPh sb="3" eb="5">
      <t>ショウサイ</t>
    </rPh>
    <rPh sb="5" eb="7">
      <t>ブブン</t>
    </rPh>
    <rPh sb="8" eb="10">
      <t>ゲンバ</t>
    </rPh>
    <rPh sb="10" eb="11">
      <t>オヨ</t>
    </rPh>
    <rPh sb="12" eb="14">
      <t>ズメン</t>
    </rPh>
    <rPh sb="15" eb="17">
      <t>ウチアワ</t>
    </rPh>
    <rPh sb="21" eb="23">
      <t>ソウホウ</t>
    </rPh>
    <rPh sb="24" eb="26">
      <t>ナットク</t>
    </rPh>
    <rPh sb="27" eb="28">
      <t>ウエ</t>
    </rPh>
    <rPh sb="29" eb="31">
      <t>セコウ</t>
    </rPh>
    <phoneticPr fontId="2"/>
  </si>
  <si>
    <t>合　計</t>
    <rPh sb="0" eb="1">
      <t>ア</t>
    </rPh>
    <rPh sb="2" eb="3">
      <t>ケイ</t>
    </rPh>
    <phoneticPr fontId="2"/>
  </si>
  <si>
    <t>消費税</t>
    <phoneticPr fontId="2"/>
  </si>
  <si>
    <t>金　額</t>
    <rPh sb="0" eb="1">
      <t>キン</t>
    </rPh>
    <rPh sb="2" eb="3">
      <t>ガク</t>
    </rPh>
    <phoneticPr fontId="2"/>
  </si>
  <si>
    <t>単　価</t>
    <rPh sb="0" eb="1">
      <t>タン</t>
    </rPh>
    <rPh sb="2" eb="3">
      <t>アタイ</t>
    </rPh>
    <phoneticPr fontId="2"/>
  </si>
  <si>
    <t>単　位</t>
    <rPh sb="0" eb="1">
      <t>タン</t>
    </rPh>
    <rPh sb="2" eb="3">
      <t>クライ</t>
    </rPh>
    <phoneticPr fontId="2"/>
  </si>
  <si>
    <t>数　量</t>
    <rPh sb="0" eb="1">
      <t>カズ</t>
    </rPh>
    <rPh sb="2" eb="3">
      <t>リョウ</t>
    </rPh>
    <phoneticPr fontId="2"/>
  </si>
  <si>
    <t>摘　要</t>
    <rPh sb="0" eb="1">
      <t>テキ</t>
    </rPh>
    <rPh sb="2" eb="3">
      <t>ヨウ</t>
    </rPh>
    <phoneticPr fontId="2"/>
  </si>
  <si>
    <t>工事金額</t>
    <rPh sb="0" eb="2">
      <t>コウジ</t>
    </rPh>
    <rPh sb="2" eb="4">
      <t>キンガク</t>
    </rPh>
    <phoneticPr fontId="2"/>
  </si>
  <si>
    <t>4.</t>
  </si>
  <si>
    <t>工事期間</t>
    <rPh sb="0" eb="2">
      <t>コウジ</t>
    </rPh>
    <rPh sb="2" eb="4">
      <t>キカン</t>
    </rPh>
    <phoneticPr fontId="2"/>
  </si>
  <si>
    <t>3.</t>
  </si>
  <si>
    <t>2.</t>
  </si>
  <si>
    <t>工事件名</t>
    <rPh sb="0" eb="2">
      <t>コウジ</t>
    </rPh>
    <rPh sb="2" eb="4">
      <t>ケンメイ</t>
    </rPh>
    <phoneticPr fontId="2"/>
  </si>
  <si>
    <t>1.</t>
    <phoneticPr fontId="2"/>
  </si>
  <si>
    <t>貴社注文を下記条件承諾の上お受け致します。</t>
    <rPh sb="0" eb="2">
      <t>キシャ</t>
    </rPh>
    <rPh sb="2" eb="4">
      <t>チュウモン</t>
    </rPh>
    <rPh sb="5" eb="7">
      <t>カキ</t>
    </rPh>
    <rPh sb="7" eb="9">
      <t>ジョウケン</t>
    </rPh>
    <rPh sb="9" eb="11">
      <t>ショウダク</t>
    </rPh>
    <rPh sb="12" eb="13">
      <t>ウエ</t>
    </rPh>
    <rPh sb="14" eb="15">
      <t>ウ</t>
    </rPh>
    <rPh sb="16" eb="17">
      <t>イタ</t>
    </rPh>
    <phoneticPr fontId="2"/>
  </si>
  <si>
    <t>下記の通り注文致します。お引き受けの際は注文請書を提出して下さい。</t>
    <rPh sb="0" eb="2">
      <t>カキ</t>
    </rPh>
    <rPh sb="3" eb="4">
      <t>トオ</t>
    </rPh>
    <rPh sb="5" eb="7">
      <t>チュウモン</t>
    </rPh>
    <rPh sb="7" eb="8">
      <t>イタ</t>
    </rPh>
    <rPh sb="13" eb="14">
      <t>ヒ</t>
    </rPh>
    <rPh sb="15" eb="16">
      <t>ウ</t>
    </rPh>
    <rPh sb="18" eb="19">
      <t>サイ</t>
    </rPh>
    <rPh sb="20" eb="22">
      <t>チュウモン</t>
    </rPh>
    <rPh sb="22" eb="24">
      <t>ウケショ</t>
    </rPh>
    <rPh sb="25" eb="27">
      <t>テイシュツ</t>
    </rPh>
    <rPh sb="29" eb="30">
      <t>クダ</t>
    </rPh>
    <phoneticPr fontId="2"/>
  </si>
  <si>
    <t xml:space="preserve">                　殿</t>
    <rPh sb="17" eb="18">
      <t>ドノ</t>
    </rPh>
    <phoneticPr fontId="2"/>
  </si>
  <si>
    <t>注　文　請　書</t>
    <rPh sb="0" eb="1">
      <t>チュウ</t>
    </rPh>
    <rPh sb="2" eb="3">
      <t>ブン</t>
    </rPh>
    <rPh sb="4" eb="5">
      <t>ウケ</t>
    </rPh>
    <rPh sb="6" eb="7">
      <t>ショ</t>
    </rPh>
    <phoneticPr fontId="2"/>
  </si>
  <si>
    <t>注　　文　　書</t>
    <rPh sb="0" eb="1">
      <t>チュウ</t>
    </rPh>
    <rPh sb="3" eb="4">
      <t>ブン</t>
    </rPh>
    <rPh sb="6" eb="7">
      <t>ショ</t>
    </rPh>
    <phoneticPr fontId="2"/>
  </si>
  <si>
    <t>式</t>
    <rPh sb="0" eb="1">
      <t>シキ</t>
    </rPh>
    <phoneticPr fontId="2"/>
  </si>
  <si>
    <t>リフォーム工事</t>
    <rPh sb="5" eb="7">
      <t>コウジ</t>
    </rPh>
    <phoneticPr fontId="2"/>
  </si>
  <si>
    <t xml:space="preserve">   有限会社プラス     　殿</t>
    <rPh sb="3" eb="10">
      <t>ユウ</t>
    </rPh>
    <rPh sb="16" eb="17">
      <t>ドノ</t>
    </rPh>
    <phoneticPr fontId="2"/>
  </si>
  <si>
    <t>内窓設置工事</t>
    <rPh sb="0" eb="2">
      <t>ウチマド</t>
    </rPh>
    <rPh sb="2" eb="4">
      <t>セッチ</t>
    </rPh>
    <rPh sb="4" eb="6">
      <t>コウジ</t>
    </rPh>
    <phoneticPr fontId="2"/>
  </si>
  <si>
    <t>令和　　年　　月　　日</t>
    <rPh sb="0" eb="2">
      <t>レイワ</t>
    </rPh>
    <rPh sb="4" eb="5">
      <t>ネン</t>
    </rPh>
    <rPh sb="7" eb="8">
      <t>ガツ</t>
    </rPh>
    <rPh sb="10" eb="11">
      <t>ニチ</t>
    </rPh>
    <phoneticPr fontId="2"/>
  </si>
  <si>
    <t xml:space="preserve">　　　　　　　　　　　　㊞
</t>
    <phoneticPr fontId="2"/>
  </si>
  <si>
    <t>型番</t>
    <rPh sb="0" eb="2">
      <t>カタバン</t>
    </rPh>
    <phoneticPr fontId="2"/>
  </si>
  <si>
    <t>箇所</t>
    <rPh sb="0" eb="2">
      <t>カショ</t>
    </rPh>
    <phoneticPr fontId="2"/>
  </si>
  <si>
    <t>補助額</t>
    <rPh sb="0" eb="3">
      <t>ホジョガク</t>
    </rPh>
    <phoneticPr fontId="2"/>
  </si>
  <si>
    <t>売価</t>
    <rPh sb="0" eb="2">
      <t>バイカ</t>
    </rPh>
    <phoneticPr fontId="2"/>
  </si>
  <si>
    <r>
      <t>山梨県南アルプス市藤田1450-2
　</t>
    </r>
    <r>
      <rPr>
        <sz val="18"/>
        <color theme="1"/>
        <rFont val="ＭＳ 明朝"/>
        <family val="1"/>
        <charset val="128"/>
      </rPr>
      <t>有限会社プラス</t>
    </r>
    <r>
      <rPr>
        <sz val="14"/>
        <color theme="1"/>
        <rFont val="ＭＳ 明朝"/>
        <family val="1"/>
        <charset val="128"/>
      </rPr>
      <t xml:space="preserve">
　取締役　古屋 壽巳　㊞
　　　　　　　　　</t>
    </r>
    <rPh sb="0" eb="9">
      <t>ヤマナシ</t>
    </rPh>
    <rPh sb="9" eb="11">
      <t>フジタ</t>
    </rPh>
    <rPh sb="19" eb="26">
      <t>ユウ</t>
    </rPh>
    <rPh sb="28" eb="31">
      <t>トリシマリヤク</t>
    </rPh>
    <rPh sb="32" eb="34">
      <t>フルヤ</t>
    </rPh>
    <rPh sb="35" eb="36">
      <t>コトブキ</t>
    </rPh>
    <rPh sb="36" eb="37">
      <t>ミ</t>
    </rPh>
    <phoneticPr fontId="2"/>
  </si>
  <si>
    <t>令和５年５月～令和５年８月</t>
    <rPh sb="0" eb="2">
      <t>レイワ</t>
    </rPh>
    <rPh sb="3" eb="4">
      <t>ネン</t>
    </rPh>
    <rPh sb="5" eb="6">
      <t>ガツ</t>
    </rPh>
    <rPh sb="7" eb="9">
      <t>レイワ</t>
    </rPh>
    <rPh sb="10" eb="11">
      <t>ネン</t>
    </rPh>
    <rPh sb="12" eb="13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</si>
</sst>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&quot; 円&quot;\ \(&quot;税&quot;&quot;込&quot;\)"/>
    <numFmt numFmtId="177" formatCode="#,##0_);[Red]\(#,##0\)"/>
    <numFmt numFmtId="178" formatCode="&quot;¥&quot;#,##0_);[Red]\(&quot;¥&quot;#,##0\)"/>
    <numFmt numFmtId="179" formatCode="0_);[Red]\(0\)"/>
    <numFmt numFmtId="180" formatCode="[$]ggge&quot;年&quot;m&quot;月&quot;d&quot;日&quot;;@" x16r2:formatCode16="[$-ja-JP-x-gannen]ggge&quot;年&quot;m&quot;月&quot;d&quot;日&quot;;@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u/>
      <sz val="14"/>
      <color theme="1"/>
      <name val="ＭＳ 明朝"/>
      <family val="1"/>
      <charset val="128"/>
    </font>
    <font>
      <sz val="20"/>
      <color theme="1"/>
      <name val="ＭＳ 明朝"/>
      <family val="1"/>
      <charset val="128"/>
    </font>
    <font>
      <sz val="18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28"/>
      <color theme="1"/>
      <name val="游ゴシック"/>
      <family val="3"/>
      <charset val="128"/>
      <scheme val="minor"/>
    </font>
    <font>
      <sz val="18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rgb="FF2E2E2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0" fillId="0" borderId="0" xfId="1" applyFont="1" applyBorder="1">
      <alignment vertical="center"/>
    </xf>
    <xf numFmtId="0" fontId="0" fillId="0" borderId="4" xfId="0" applyBorder="1" applyAlignment="1">
      <alignment horizontal="right" vertical="center"/>
    </xf>
    <xf numFmtId="38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38" fontId="9" fillId="0" borderId="0" xfId="1" applyFon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4" fillId="0" borderId="0" xfId="0" applyNumberFormat="1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2" xfId="0" applyBorder="1" applyAlignment="1">
      <alignment horizontal="right" vertical="center"/>
    </xf>
    <xf numFmtId="6" fontId="0" fillId="0" borderId="1" xfId="1" applyNumberFormat="1" applyFont="1" applyBorder="1">
      <alignment vertical="center"/>
    </xf>
    <xf numFmtId="6" fontId="0" fillId="0" borderId="0" xfId="0" applyNumberFormat="1">
      <alignment vertical="center"/>
    </xf>
    <xf numFmtId="6" fontId="10" fillId="4" borderId="1" xfId="0" applyNumberFormat="1" applyFont="1" applyFill="1" applyBorder="1" applyAlignment="1">
      <alignment horizontal="center" vertical="center"/>
    </xf>
    <xf numFmtId="6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178" fontId="0" fillId="0" borderId="1" xfId="0" applyNumberFormat="1" applyBorder="1">
      <alignment vertical="center"/>
    </xf>
    <xf numFmtId="38" fontId="12" fillId="0" borderId="3" xfId="1" applyFont="1" applyBorder="1" applyAlignment="1">
      <alignment horizontal="right" vertical="center"/>
    </xf>
    <xf numFmtId="38" fontId="12" fillId="0" borderId="5" xfId="1" applyFont="1" applyBorder="1" applyAlignment="1">
      <alignment horizontal="right" vertical="center"/>
    </xf>
    <xf numFmtId="38" fontId="12" fillId="0" borderId="6" xfId="1" applyFont="1" applyBorder="1" applyAlignment="1">
      <alignment horizontal="right" vertical="center"/>
    </xf>
    <xf numFmtId="38" fontId="12" fillId="0" borderId="1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38" fontId="13" fillId="0" borderId="3" xfId="1" applyFont="1" applyBorder="1" applyAlignment="1">
      <alignment horizontal="right" vertical="center"/>
    </xf>
    <xf numFmtId="38" fontId="13" fillId="0" borderId="5" xfId="1" applyFont="1" applyBorder="1" applyAlignment="1">
      <alignment horizontal="right" vertical="center"/>
    </xf>
    <xf numFmtId="38" fontId="13" fillId="0" borderId="6" xfId="1" applyFont="1" applyBorder="1" applyAlignment="1">
      <alignment horizontal="right" vertical="center"/>
    </xf>
    <xf numFmtId="38" fontId="13" fillId="0" borderId="1" xfId="1" applyFont="1" applyBorder="1" applyAlignment="1">
      <alignment horizontal="right" vertical="center"/>
    </xf>
    <xf numFmtId="0" fontId="0" fillId="0" borderId="0" xfId="0" applyAlignment="1"/>
    <xf numFmtId="38" fontId="0" fillId="0" borderId="0" xfId="2" applyFont="1">
      <alignment vertic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7" fillId="0" borderId="0" xfId="0" applyFont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2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>
      <alignment vertical="center"/>
    </xf>
    <xf numFmtId="0" fontId="4" fillId="0" borderId="0" xfId="0" applyFont="1" applyAlignment="1"/>
    <xf numFmtId="0" fontId="22" fillId="2" borderId="1" xfId="0" applyFont="1" applyFill="1" applyBorder="1" applyAlignment="1">
      <alignment horizontal="center" vertical="center"/>
    </xf>
    <xf numFmtId="177" fontId="22" fillId="2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8" fontId="3" fillId="0" borderId="3" xfId="2" applyFont="1" applyBorder="1" applyAlignment="1">
      <alignment horizontal="right" vertical="center"/>
    </xf>
    <xf numFmtId="179" fontId="3" fillId="0" borderId="1" xfId="2" applyNumberFormat="1" applyFont="1" applyBorder="1" applyAlignment="1">
      <alignment horizontal="right" vertical="center"/>
    </xf>
    <xf numFmtId="38" fontId="3" fillId="0" borderId="1" xfId="2" applyFont="1" applyBorder="1" applyAlignment="1">
      <alignment horizontal="right" vertical="center"/>
    </xf>
    <xf numFmtId="179" fontId="3" fillId="0" borderId="1" xfId="2" applyNumberFormat="1" applyFont="1" applyBorder="1">
      <alignment vertical="center"/>
    </xf>
    <xf numFmtId="38" fontId="3" fillId="0" borderId="1" xfId="2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/>
    <xf numFmtId="0" fontId="3" fillId="0" borderId="9" xfId="0" applyFont="1" applyBorder="1" applyAlignment="1"/>
    <xf numFmtId="0" fontId="3" fillId="0" borderId="1" xfId="0" applyFont="1" applyBorder="1" applyAlignment="1"/>
    <xf numFmtId="0" fontId="21" fillId="0" borderId="0" xfId="0" applyFont="1" applyAlignment="1">
      <alignment horizontal="left" vertical="top"/>
    </xf>
    <xf numFmtId="0" fontId="21" fillId="0" borderId="0" xfId="0" applyFont="1">
      <alignment vertical="center"/>
    </xf>
    <xf numFmtId="0" fontId="21" fillId="0" borderId="0" xfId="0" applyFont="1" applyAlignment="1"/>
    <xf numFmtId="0" fontId="22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/>
    <xf numFmtId="0" fontId="3" fillId="0" borderId="1" xfId="0" applyFont="1" applyBorder="1" applyAlignment="1">
      <alignment horizontal="right" vertical="center"/>
    </xf>
    <xf numFmtId="6" fontId="15" fillId="0" borderId="1" xfId="1" applyNumberFormat="1" applyFont="1" applyBorder="1" applyAlignment="1">
      <alignment horizontal="right" vertical="center" indent="4"/>
    </xf>
    <xf numFmtId="0" fontId="15" fillId="0" borderId="12" xfId="0" applyFont="1" applyBorder="1" applyAlignment="1">
      <alignment horizontal="left" wrapText="1"/>
    </xf>
    <xf numFmtId="0" fontId="15" fillId="0" borderId="12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180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</cellXfs>
  <cellStyles count="4">
    <cellStyle name="桁区切り" xfId="1" builtinId="6"/>
    <cellStyle name="桁区切り 2" xfId="2" xr:uid="{12F7A003-3B09-4E3D-9AA2-1EFDF475C621}"/>
    <cellStyle name="標準" xfId="0" builtinId="0"/>
    <cellStyle name="標準 4" xfId="3" xr:uid="{FEC91E77-E5B5-4DA9-A818-05E4B6DE52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28575</xdr:rowOff>
    </xdr:from>
    <xdr:to>
      <xdr:col>9</xdr:col>
      <xdr:colOff>739050</xdr:colOff>
      <xdr:row>2</xdr:row>
      <xdr:rowOff>242775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B10A59F-44C9-41E2-9FB6-046F2DD3C3FA}"/>
            </a:ext>
          </a:extLst>
        </xdr:cNvPr>
        <xdr:cNvSpPr txBox="1"/>
      </xdr:nvSpPr>
      <xdr:spPr>
        <a:xfrm>
          <a:off x="6191250" y="28575"/>
          <a:ext cx="662850" cy="490425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収 入 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印 紙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20849;&#26377;\TeamR54\&#22823;&#25104;&#26696;&#20214;\&#31649;&#29702;&#25991;&#26360;&#65288;&#65319;&#65318;&#65289;\&#21463;&#38936;&#36039;&#26009;\&#20840;&#24314;&#32113;&#19968;&#26360;&#24335;\&#20840;&#24314;&#32113;&#19968;bl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作業員ﾃﾞｰﾀ"/>
      <sheetName val="機械ﾃﾞｰﾀ"/>
      <sheetName val="建設業法届出"/>
      <sheetName val="下請負業者編成表"/>
      <sheetName val="下請負業者通知"/>
      <sheetName val="施工体制台帳"/>
      <sheetName val="施工体系図"/>
      <sheetName val="作業員名簿１"/>
      <sheetName val="作業員名簿2"/>
      <sheetName val="作業員名簿3"/>
      <sheetName val="持込機械車両"/>
      <sheetName val="機械点検表"/>
      <sheetName val="持込機械工具"/>
      <sheetName val="工事用車両届"/>
      <sheetName val="危険物有害物"/>
      <sheetName val="火気使用願"/>
      <sheetName val="安全衛生管理"/>
      <sheetName val="事業所安全衛生"/>
      <sheetName val="新規入場報告"/>
      <sheetName val="作業予定指示"/>
      <sheetName val="安全ﾐｰﾃｨﾝｸﾞ"/>
      <sheetName val="全建統一blank"/>
    </sheetNames>
    <sheetDataSet>
      <sheetData sheetId="0"/>
      <sheetData sheetId="1">
        <row r="5">
          <cell r="B5" t="str">
            <v>小西健之</v>
          </cell>
          <cell r="C5" t="str">
            <v>こにしたけのぶ</v>
          </cell>
          <cell r="F5" t="str">
            <v>S41.03.19</v>
          </cell>
          <cell r="G5" t="str">
            <v>38年7ｶ月</v>
          </cell>
          <cell r="H5" t="str">
            <v>S21.08.20</v>
          </cell>
          <cell r="I5" t="str">
            <v>58歳</v>
          </cell>
          <cell r="J5" t="str">
            <v>〒640-8319　和歌山市手平３丁目７番２３号</v>
          </cell>
          <cell r="K5" t="str">
            <v>TEL073-424-6675</v>
          </cell>
          <cell r="L5" t="str">
            <v>H11.07.02</v>
          </cell>
          <cell r="M5" t="str">
            <v>150/90</v>
          </cell>
          <cell r="N5" t="str">
            <v>O</v>
          </cell>
          <cell r="Q5" t="str">
            <v>統括安全衛生</v>
          </cell>
          <cell r="R5" t="str">
            <v>ガス溶接</v>
          </cell>
          <cell r="S5" t="str">
            <v>車両</v>
          </cell>
          <cell r="T5" t="str">
            <v>土木施1級</v>
          </cell>
          <cell r="U5" t="str">
            <v>管2級</v>
          </cell>
          <cell r="V5" t="str">
            <v>普通</v>
          </cell>
          <cell r="W5" t="str">
            <v>未入力</v>
          </cell>
          <cell r="X5" t="str">
            <v>S47.07.26</v>
          </cell>
        </row>
        <row r="6">
          <cell r="B6" t="str">
            <v>南極　太郎</v>
          </cell>
          <cell r="C6" t="str">
            <v>なんきょくたろう</v>
          </cell>
          <cell r="F6" t="str">
            <v>S57.03.23</v>
          </cell>
          <cell r="G6" t="str">
            <v>22年6ｶ月</v>
          </cell>
          <cell r="H6">
            <v>21984</v>
          </cell>
          <cell r="I6" t="str">
            <v>44歳</v>
          </cell>
          <cell r="J6" t="str">
            <v>〒382-0034　須坂市大字仁礼100109-1</v>
          </cell>
          <cell r="K6" t="str">
            <v>TEL026-245-2222</v>
          </cell>
          <cell r="L6" t="str">
            <v>H11.07.02</v>
          </cell>
          <cell r="M6" t="str">
            <v>110/70</v>
          </cell>
          <cell r="N6" t="str">
            <v>A</v>
          </cell>
          <cell r="Q6" t="str">
            <v>締固用機械</v>
          </cell>
          <cell r="R6" t="str">
            <v>地山/土留/玉掛</v>
          </cell>
          <cell r="S6" t="str">
            <v>車両</v>
          </cell>
          <cell r="T6" t="str">
            <v>土木施1級</v>
          </cell>
          <cell r="U6" t="str">
            <v>造園1級</v>
          </cell>
          <cell r="V6" t="str">
            <v>普通</v>
          </cell>
          <cell r="W6" t="str">
            <v>未入力</v>
          </cell>
        </row>
        <row r="7">
          <cell r="B7" t="str">
            <v>置去利　次郎</v>
          </cell>
          <cell r="C7" t="str">
            <v>おきざりじろう</v>
          </cell>
          <cell r="F7">
            <v>26744</v>
          </cell>
          <cell r="G7" t="str">
            <v>31年6ｶ月</v>
          </cell>
          <cell r="H7">
            <v>19817</v>
          </cell>
          <cell r="I7" t="str">
            <v>50歳</v>
          </cell>
          <cell r="J7" t="str">
            <v>〒389-2255　飯山市大字静間200549-1</v>
          </cell>
          <cell r="K7" t="str">
            <v>TEL0269-63-1111</v>
          </cell>
          <cell r="L7" t="str">
            <v>H11.07.02</v>
          </cell>
          <cell r="M7" t="str">
            <v>130/68</v>
          </cell>
          <cell r="N7" t="str">
            <v>A</v>
          </cell>
          <cell r="Q7" t="str">
            <v>締固用機械/職長</v>
          </cell>
          <cell r="R7" t="str">
            <v>地山/土留/玉掛</v>
          </cell>
          <cell r="S7" t="str">
            <v>車両</v>
          </cell>
          <cell r="T7" t="str">
            <v>土木施1級</v>
          </cell>
          <cell r="U7" t="str">
            <v>建機1級/舗装1級</v>
          </cell>
          <cell r="V7" t="str">
            <v>大型特殊免許</v>
          </cell>
          <cell r="W7" t="str">
            <v>未入力</v>
          </cell>
          <cell r="X7" t="str">
            <v>S48.05.30</v>
          </cell>
        </row>
        <row r="8">
          <cell r="G8" t="str">
            <v/>
          </cell>
          <cell r="I8" t="str">
            <v/>
          </cell>
        </row>
        <row r="9">
          <cell r="G9" t="str">
            <v/>
          </cell>
          <cell r="I9" t="str">
            <v/>
          </cell>
        </row>
        <row r="10">
          <cell r="G10" t="str">
            <v/>
          </cell>
          <cell r="I10" t="str">
            <v/>
          </cell>
        </row>
        <row r="11">
          <cell r="G11" t="str">
            <v/>
          </cell>
          <cell r="I11" t="str">
            <v/>
          </cell>
        </row>
        <row r="12">
          <cell r="G12" t="str">
            <v/>
          </cell>
          <cell r="I12" t="str">
            <v/>
          </cell>
        </row>
        <row r="13">
          <cell r="G13" t="str">
            <v/>
          </cell>
          <cell r="I13" t="str">
            <v/>
          </cell>
        </row>
        <row r="14">
          <cell r="G14" t="str">
            <v/>
          </cell>
          <cell r="I14" t="str">
            <v/>
          </cell>
        </row>
        <row r="15">
          <cell r="G15" t="str">
            <v/>
          </cell>
          <cell r="I15" t="str">
            <v/>
          </cell>
        </row>
        <row r="16">
          <cell r="G16" t="str">
            <v/>
          </cell>
          <cell r="I16" t="str">
            <v/>
          </cell>
        </row>
        <row r="17">
          <cell r="G17" t="str">
            <v/>
          </cell>
          <cell r="I17" t="str">
            <v/>
          </cell>
        </row>
        <row r="18">
          <cell r="G18" t="str">
            <v/>
          </cell>
          <cell r="I18" t="str">
            <v/>
          </cell>
        </row>
        <row r="19">
          <cell r="G19" t="str">
            <v/>
          </cell>
          <cell r="I19" t="str">
            <v/>
          </cell>
        </row>
        <row r="20">
          <cell r="G20" t="str">
            <v/>
          </cell>
          <cell r="I20" t="str">
            <v/>
          </cell>
        </row>
        <row r="21">
          <cell r="G21" t="str">
            <v/>
          </cell>
          <cell r="I21" t="str">
            <v/>
          </cell>
        </row>
        <row r="22">
          <cell r="G22" t="str">
            <v/>
          </cell>
          <cell r="I22" t="str">
            <v/>
          </cell>
        </row>
        <row r="23">
          <cell r="G23" t="str">
            <v/>
          </cell>
          <cell r="I23" t="str">
            <v/>
          </cell>
        </row>
        <row r="24">
          <cell r="G24" t="str">
            <v/>
          </cell>
          <cell r="I24" t="str">
            <v/>
          </cell>
        </row>
        <row r="25">
          <cell r="G25" t="str">
            <v/>
          </cell>
          <cell r="I25" t="str">
            <v/>
          </cell>
        </row>
        <row r="26">
          <cell r="G26" t="str">
            <v/>
          </cell>
          <cell r="I26" t="str">
            <v/>
          </cell>
        </row>
        <row r="27">
          <cell r="G27" t="str">
            <v/>
          </cell>
          <cell r="I27" t="str">
            <v/>
          </cell>
        </row>
        <row r="28">
          <cell r="G28" t="str">
            <v/>
          </cell>
          <cell r="I28" t="str">
            <v/>
          </cell>
        </row>
        <row r="29">
          <cell r="G29" t="str">
            <v/>
          </cell>
          <cell r="I29" t="str">
            <v/>
          </cell>
        </row>
        <row r="30">
          <cell r="G30" t="str">
            <v/>
          </cell>
          <cell r="I30" t="str">
            <v/>
          </cell>
        </row>
        <row r="31">
          <cell r="G31" t="str">
            <v/>
          </cell>
          <cell r="I31" t="str">
            <v/>
          </cell>
        </row>
        <row r="32">
          <cell r="G32" t="str">
            <v/>
          </cell>
          <cell r="I32" t="str">
            <v/>
          </cell>
        </row>
        <row r="33">
          <cell r="G33" t="str">
            <v/>
          </cell>
          <cell r="I33" t="str">
            <v/>
          </cell>
        </row>
        <row r="34">
          <cell r="G34" t="str">
            <v/>
          </cell>
          <cell r="I34" t="str">
            <v/>
          </cell>
        </row>
        <row r="35">
          <cell r="G35" t="str">
            <v/>
          </cell>
          <cell r="I35" t="str">
            <v/>
          </cell>
        </row>
        <row r="36">
          <cell r="G36" t="str">
            <v/>
          </cell>
          <cell r="I36" t="str">
            <v/>
          </cell>
        </row>
        <row r="37">
          <cell r="G37" t="str">
            <v/>
          </cell>
          <cell r="I37" t="str">
            <v/>
          </cell>
        </row>
        <row r="38">
          <cell r="G38" t="str">
            <v/>
          </cell>
          <cell r="I38" t="str">
            <v/>
          </cell>
        </row>
        <row r="39">
          <cell r="G39" t="str">
            <v/>
          </cell>
          <cell r="I39" t="str">
            <v/>
          </cell>
        </row>
        <row r="40">
          <cell r="G40" t="str">
            <v/>
          </cell>
          <cell r="I40" t="str">
            <v/>
          </cell>
        </row>
        <row r="41">
          <cell r="G41" t="str">
            <v/>
          </cell>
          <cell r="I41" t="str">
            <v/>
          </cell>
        </row>
        <row r="42">
          <cell r="G42" t="str">
            <v/>
          </cell>
          <cell r="I42" t="str">
            <v/>
          </cell>
        </row>
        <row r="43">
          <cell r="G43" t="str">
            <v/>
          </cell>
          <cell r="I43" t="str">
            <v/>
          </cell>
        </row>
        <row r="44">
          <cell r="G44" t="str">
            <v/>
          </cell>
          <cell r="I44" t="str">
            <v/>
          </cell>
        </row>
        <row r="45">
          <cell r="G45" t="str">
            <v/>
          </cell>
          <cell r="I45" t="str">
            <v/>
          </cell>
        </row>
        <row r="46">
          <cell r="G46" t="str">
            <v/>
          </cell>
          <cell r="I46" t="str">
            <v/>
          </cell>
        </row>
        <row r="47">
          <cell r="G47" t="str">
            <v/>
          </cell>
          <cell r="I47" t="str">
            <v/>
          </cell>
        </row>
        <row r="48">
          <cell r="G48" t="str">
            <v/>
          </cell>
          <cell r="I48" t="str">
            <v/>
          </cell>
        </row>
        <row r="49">
          <cell r="G49" t="str">
            <v/>
          </cell>
          <cell r="I49" t="str">
            <v/>
          </cell>
        </row>
        <row r="50">
          <cell r="G50" t="str">
            <v/>
          </cell>
          <cell r="I50" t="str">
            <v/>
          </cell>
        </row>
        <row r="51">
          <cell r="G51" t="str">
            <v/>
          </cell>
          <cell r="I51" t="str">
            <v/>
          </cell>
        </row>
        <row r="52">
          <cell r="G52" t="str">
            <v/>
          </cell>
          <cell r="I52" t="str">
            <v/>
          </cell>
        </row>
        <row r="53">
          <cell r="G53" t="str">
            <v/>
          </cell>
          <cell r="I53" t="str">
            <v/>
          </cell>
        </row>
        <row r="54">
          <cell r="G54" t="str">
            <v/>
          </cell>
          <cell r="I54" t="str">
            <v/>
          </cell>
        </row>
        <row r="55">
          <cell r="G55" t="str">
            <v/>
          </cell>
          <cell r="I55" t="str">
            <v/>
          </cell>
        </row>
        <row r="56">
          <cell r="G56" t="str">
            <v/>
          </cell>
          <cell r="I56" t="str">
            <v/>
          </cell>
        </row>
        <row r="57">
          <cell r="G57" t="str">
            <v/>
          </cell>
          <cell r="I57" t="str">
            <v/>
          </cell>
        </row>
        <row r="58">
          <cell r="G58" t="str">
            <v/>
          </cell>
          <cell r="I58" t="str">
            <v/>
          </cell>
        </row>
        <row r="59">
          <cell r="G59" t="str">
            <v/>
          </cell>
          <cell r="I59" t="str">
            <v/>
          </cell>
        </row>
        <row r="60">
          <cell r="G60" t="str">
            <v/>
          </cell>
          <cell r="I60" t="str">
            <v/>
          </cell>
        </row>
        <row r="61">
          <cell r="G61" t="str">
            <v/>
          </cell>
          <cell r="I61" t="str">
            <v/>
          </cell>
        </row>
        <row r="62">
          <cell r="G62" t="str">
            <v/>
          </cell>
          <cell r="I62" t="str">
            <v/>
          </cell>
        </row>
        <row r="63">
          <cell r="G63" t="str">
            <v/>
          </cell>
          <cell r="I63" t="str">
            <v/>
          </cell>
        </row>
        <row r="64">
          <cell r="G64" t="str">
            <v/>
          </cell>
          <cell r="I64" t="str">
            <v/>
          </cell>
        </row>
        <row r="65">
          <cell r="G65" t="str">
            <v/>
          </cell>
          <cell r="I65" t="str">
            <v/>
          </cell>
        </row>
        <row r="66">
          <cell r="G66" t="str">
            <v/>
          </cell>
          <cell r="I66" t="str">
            <v/>
          </cell>
        </row>
        <row r="67">
          <cell r="G67" t="str">
            <v/>
          </cell>
          <cell r="I67" t="str">
            <v/>
          </cell>
        </row>
        <row r="68">
          <cell r="G68" t="str">
            <v/>
          </cell>
          <cell r="I68" t="str">
            <v/>
          </cell>
        </row>
        <row r="69">
          <cell r="G69" t="str">
            <v/>
          </cell>
          <cell r="I69" t="str">
            <v/>
          </cell>
        </row>
        <row r="70">
          <cell r="G70" t="str">
            <v/>
          </cell>
          <cell r="I70" t="str">
            <v/>
          </cell>
        </row>
        <row r="71">
          <cell r="G71" t="str">
            <v/>
          </cell>
          <cell r="I71" t="str">
            <v/>
          </cell>
        </row>
        <row r="72">
          <cell r="G72" t="str">
            <v/>
          </cell>
          <cell r="I72" t="str">
            <v/>
          </cell>
        </row>
        <row r="73">
          <cell r="G73" t="str">
            <v/>
          </cell>
          <cell r="I73" t="str">
            <v/>
          </cell>
        </row>
        <row r="74">
          <cell r="G74" t="str">
            <v/>
          </cell>
          <cell r="I74" t="str">
            <v/>
          </cell>
        </row>
        <row r="75">
          <cell r="G75" t="str">
            <v/>
          </cell>
          <cell r="I75" t="str">
            <v/>
          </cell>
        </row>
        <row r="76">
          <cell r="G76" t="str">
            <v/>
          </cell>
          <cell r="I76" t="str">
            <v/>
          </cell>
        </row>
        <row r="77">
          <cell r="G77" t="str">
            <v/>
          </cell>
          <cell r="I77" t="str">
            <v/>
          </cell>
        </row>
        <row r="78">
          <cell r="G78" t="str">
            <v/>
          </cell>
          <cell r="I78" t="str">
            <v/>
          </cell>
        </row>
        <row r="79">
          <cell r="G79" t="str">
            <v/>
          </cell>
          <cell r="I79" t="str">
            <v/>
          </cell>
        </row>
        <row r="80">
          <cell r="G80" t="str">
            <v/>
          </cell>
          <cell r="I80" t="str">
            <v/>
          </cell>
        </row>
        <row r="81">
          <cell r="G81" t="str">
            <v/>
          </cell>
          <cell r="I81" t="str">
            <v/>
          </cell>
        </row>
        <row r="82">
          <cell r="G82" t="str">
            <v/>
          </cell>
          <cell r="I82" t="str">
            <v/>
          </cell>
        </row>
        <row r="83">
          <cell r="G83" t="str">
            <v/>
          </cell>
          <cell r="I83" t="str">
            <v/>
          </cell>
        </row>
        <row r="84">
          <cell r="G84" t="str">
            <v/>
          </cell>
          <cell r="I84" t="str">
            <v/>
          </cell>
        </row>
        <row r="85">
          <cell r="G85" t="str">
            <v/>
          </cell>
          <cell r="I85" t="str">
            <v/>
          </cell>
        </row>
        <row r="86">
          <cell r="G86" t="str">
            <v/>
          </cell>
          <cell r="I86" t="str">
            <v/>
          </cell>
        </row>
        <row r="87">
          <cell r="G87" t="str">
            <v/>
          </cell>
          <cell r="I87" t="str">
            <v/>
          </cell>
        </row>
        <row r="88">
          <cell r="G88" t="str">
            <v/>
          </cell>
          <cell r="I88" t="str">
            <v/>
          </cell>
        </row>
        <row r="89">
          <cell r="G89" t="str">
            <v/>
          </cell>
          <cell r="I89" t="str">
            <v/>
          </cell>
        </row>
        <row r="90">
          <cell r="G90" t="str">
            <v/>
          </cell>
          <cell r="I90" t="str">
            <v/>
          </cell>
        </row>
        <row r="91">
          <cell r="G91" t="str">
            <v/>
          </cell>
          <cell r="I91" t="str">
            <v/>
          </cell>
        </row>
        <row r="92">
          <cell r="G92" t="str">
            <v/>
          </cell>
          <cell r="I92" t="str">
            <v/>
          </cell>
        </row>
        <row r="93">
          <cell r="G93" t="str">
            <v/>
          </cell>
          <cell r="I93" t="str">
            <v/>
          </cell>
        </row>
        <row r="94">
          <cell r="G94" t="str">
            <v/>
          </cell>
          <cell r="I94" t="str">
            <v/>
          </cell>
        </row>
        <row r="95">
          <cell r="G95" t="str">
            <v/>
          </cell>
          <cell r="I95" t="str">
            <v/>
          </cell>
        </row>
        <row r="96">
          <cell r="G96" t="str">
            <v/>
          </cell>
          <cell r="I96" t="str">
            <v/>
          </cell>
        </row>
        <row r="97">
          <cell r="G97" t="str">
            <v/>
          </cell>
          <cell r="I97" t="str">
            <v/>
          </cell>
        </row>
        <row r="98">
          <cell r="G98" t="str">
            <v/>
          </cell>
          <cell r="I98" t="str">
            <v/>
          </cell>
        </row>
        <row r="99">
          <cell r="G99" t="str">
            <v/>
          </cell>
          <cell r="I99" t="str">
            <v/>
          </cell>
        </row>
        <row r="100">
          <cell r="G100" t="str">
            <v/>
          </cell>
          <cell r="I100" t="str">
            <v/>
          </cell>
        </row>
        <row r="101">
          <cell r="G101" t="str">
            <v/>
          </cell>
          <cell r="I101" t="str">
            <v/>
          </cell>
        </row>
        <row r="102">
          <cell r="G102" t="str">
            <v/>
          </cell>
          <cell r="I102" t="str">
            <v/>
          </cell>
        </row>
        <row r="103">
          <cell r="G103" t="str">
            <v/>
          </cell>
          <cell r="I103" t="str">
            <v/>
          </cell>
        </row>
        <row r="104">
          <cell r="G104" t="str">
            <v/>
          </cell>
          <cell r="I104" t="str">
            <v/>
          </cell>
        </row>
        <row r="105">
          <cell r="G105" t="str">
            <v/>
          </cell>
          <cell r="I105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C1E-D043-4DC7-8202-C2B2C90EC9E2}">
  <sheetPr>
    <pageSetUpPr fitToPage="1"/>
  </sheetPr>
  <dimension ref="B2:K47"/>
  <sheetViews>
    <sheetView tabSelected="1" workbookViewId="0">
      <selection activeCell="N36" sqref="N36"/>
    </sheetView>
  </sheetViews>
  <sheetFormatPr defaultRowHeight="18.75" x14ac:dyDescent="0.4"/>
  <cols>
    <col min="2" max="2" width="13.375" customWidth="1"/>
    <col min="4" max="4" width="14.5" customWidth="1"/>
    <col min="5" max="6" width="6.625" customWidth="1"/>
    <col min="7" max="7" width="9.5" bestFit="1" customWidth="1"/>
    <col min="8" max="8" width="9.625" customWidth="1"/>
    <col min="9" max="9" width="11.25" style="17" customWidth="1"/>
    <col min="10" max="10" width="2.125" customWidth="1"/>
    <col min="11" max="11" width="11.875" bestFit="1" customWidth="1"/>
    <col min="12" max="12" width="2.5" customWidth="1"/>
  </cols>
  <sheetData>
    <row r="2" spans="2:11" ht="30" x14ac:dyDescent="0.4">
      <c r="B2" s="67" t="s">
        <v>0</v>
      </c>
      <c r="C2" s="67"/>
      <c r="D2" s="67"/>
      <c r="E2" s="67"/>
      <c r="F2" s="67"/>
      <c r="G2" s="67"/>
      <c r="H2" s="67"/>
      <c r="I2" s="67"/>
      <c r="J2" s="67"/>
      <c r="K2" s="67"/>
    </row>
    <row r="3" spans="2:11" ht="30" x14ac:dyDescent="0.4">
      <c r="B3" s="68"/>
      <c r="C3" s="68"/>
      <c r="D3" s="68"/>
      <c r="E3" s="1"/>
      <c r="G3" s="2" t="s">
        <v>1</v>
      </c>
      <c r="H3" s="2"/>
      <c r="I3" s="18"/>
      <c r="J3" s="2"/>
    </row>
    <row r="4" spans="2:11" ht="30" x14ac:dyDescent="0.4">
      <c r="B4" s="68"/>
      <c r="C4" s="68"/>
      <c r="D4" s="68"/>
      <c r="E4" s="1"/>
      <c r="G4" s="2" t="s">
        <v>2</v>
      </c>
      <c r="H4" s="2"/>
      <c r="I4" s="18"/>
      <c r="J4" s="2"/>
      <c r="K4" s="3">
        <f ca="1">TODAY()</f>
        <v>45048</v>
      </c>
    </row>
    <row r="6" spans="2:11" ht="25.5" x14ac:dyDescent="0.4">
      <c r="B6" t="s">
        <v>3</v>
      </c>
      <c r="G6" s="4" t="s">
        <v>4</v>
      </c>
      <c r="H6" s="4"/>
      <c r="I6" s="19"/>
      <c r="J6" s="4"/>
    </row>
    <row r="7" spans="2:11" ht="19.5" x14ac:dyDescent="0.4">
      <c r="B7" s="5" t="s">
        <v>5</v>
      </c>
      <c r="G7" t="s">
        <v>6</v>
      </c>
    </row>
    <row r="8" spans="2:11" ht="19.5" x14ac:dyDescent="0.4">
      <c r="B8" s="5" t="s">
        <v>7</v>
      </c>
      <c r="C8" t="s">
        <v>8</v>
      </c>
      <c r="G8" t="s">
        <v>9</v>
      </c>
    </row>
    <row r="9" spans="2:11" x14ac:dyDescent="0.4">
      <c r="B9" s="6"/>
      <c r="G9" t="s">
        <v>10</v>
      </c>
    </row>
    <row r="10" spans="2:11" ht="30" x14ac:dyDescent="0.4">
      <c r="B10" s="69" t="s">
        <v>26</v>
      </c>
      <c r="C10" s="70">
        <f>I44</f>
        <v>0</v>
      </c>
      <c r="D10" s="70"/>
      <c r="E10" s="7"/>
      <c r="G10" t="s">
        <v>12</v>
      </c>
    </row>
    <row r="11" spans="2:11" ht="30" x14ac:dyDescent="0.4">
      <c r="B11" s="69"/>
      <c r="C11" s="70"/>
      <c r="D11" s="70"/>
      <c r="E11" s="7"/>
    </row>
    <row r="13" spans="2:11" ht="19.5" x14ac:dyDescent="0.4">
      <c r="B13" s="71" t="s">
        <v>13</v>
      </c>
      <c r="C13" s="71"/>
      <c r="D13" s="71"/>
      <c r="E13" s="8" t="s">
        <v>14</v>
      </c>
      <c r="F13" s="8" t="s">
        <v>15</v>
      </c>
      <c r="G13" s="8" t="s">
        <v>24</v>
      </c>
      <c r="H13" s="8" t="s">
        <v>25</v>
      </c>
      <c r="I13" s="20" t="s">
        <v>16</v>
      </c>
      <c r="J13" s="9"/>
      <c r="K13" s="8" t="s">
        <v>17</v>
      </c>
    </row>
    <row r="14" spans="2:11" x14ac:dyDescent="0.4">
      <c r="B14" s="66"/>
      <c r="C14" s="66"/>
      <c r="D14" s="66"/>
      <c r="E14" s="11"/>
      <c r="F14" s="22"/>
      <c r="G14" s="29"/>
      <c r="H14" s="34"/>
      <c r="I14" s="27"/>
      <c r="J14" s="10"/>
      <c r="K14" s="23"/>
    </row>
    <row r="15" spans="2:11" x14ac:dyDescent="0.4">
      <c r="B15" s="66"/>
      <c r="C15" s="66"/>
      <c r="D15" s="66"/>
      <c r="E15" s="11"/>
      <c r="F15" s="22"/>
      <c r="G15" s="29"/>
      <c r="H15" s="34"/>
      <c r="I15" s="27"/>
      <c r="J15" s="10"/>
      <c r="K15" s="23"/>
    </row>
    <row r="16" spans="2:11" x14ac:dyDescent="0.4">
      <c r="B16" s="66"/>
      <c r="C16" s="66"/>
      <c r="D16" s="66"/>
      <c r="E16" s="11"/>
      <c r="F16" s="22"/>
      <c r="G16" s="29"/>
      <c r="H16" s="34"/>
      <c r="I16" s="27"/>
      <c r="J16" s="10"/>
      <c r="K16" s="23"/>
    </row>
    <row r="17" spans="2:11" x14ac:dyDescent="0.4">
      <c r="B17" s="66"/>
      <c r="C17" s="66"/>
      <c r="D17" s="66"/>
      <c r="E17" s="11"/>
      <c r="F17" s="22"/>
      <c r="G17" s="29"/>
      <c r="H17" s="34"/>
      <c r="I17" s="27"/>
      <c r="J17" s="10"/>
      <c r="K17" s="23"/>
    </row>
    <row r="18" spans="2:11" x14ac:dyDescent="0.4">
      <c r="B18" s="66"/>
      <c r="C18" s="66"/>
      <c r="D18" s="66"/>
      <c r="E18" s="11"/>
      <c r="F18" s="22"/>
      <c r="G18" s="29"/>
      <c r="H18" s="34"/>
      <c r="I18" s="27"/>
      <c r="J18" s="10"/>
      <c r="K18" s="23"/>
    </row>
    <row r="19" spans="2:11" x14ac:dyDescent="0.4">
      <c r="B19" s="66"/>
      <c r="C19" s="66"/>
      <c r="D19" s="66"/>
      <c r="E19" s="11"/>
      <c r="F19" s="22"/>
      <c r="G19" s="29"/>
      <c r="H19" s="34"/>
      <c r="I19" s="27"/>
      <c r="J19" s="10"/>
      <c r="K19" s="23"/>
    </row>
    <row r="20" spans="2:11" x14ac:dyDescent="0.4">
      <c r="B20" s="66"/>
      <c r="C20" s="66"/>
      <c r="D20" s="66"/>
      <c r="E20" s="11"/>
      <c r="F20" s="22"/>
      <c r="G20" s="29"/>
      <c r="H20" s="34"/>
      <c r="I20" s="27"/>
      <c r="J20" s="10"/>
      <c r="K20" s="23"/>
    </row>
    <row r="21" spans="2:11" x14ac:dyDescent="0.4">
      <c r="B21" s="66"/>
      <c r="C21" s="66"/>
      <c r="D21" s="66"/>
      <c r="E21" s="11"/>
      <c r="F21" s="22"/>
      <c r="G21" s="29"/>
      <c r="H21" s="34"/>
      <c r="I21" s="27"/>
      <c r="J21" s="10"/>
      <c r="K21" s="23"/>
    </row>
    <row r="22" spans="2:11" x14ac:dyDescent="0.4">
      <c r="B22" s="66"/>
      <c r="C22" s="66"/>
      <c r="D22" s="66"/>
      <c r="E22" s="11"/>
      <c r="F22" s="22"/>
      <c r="G22" s="29"/>
      <c r="H22" s="34"/>
      <c r="I22" s="27"/>
      <c r="J22" s="10"/>
      <c r="K22" s="23"/>
    </row>
    <row r="23" spans="2:11" x14ac:dyDescent="0.4">
      <c r="B23" s="66"/>
      <c r="C23" s="66"/>
      <c r="D23" s="66"/>
      <c r="E23" s="11"/>
      <c r="F23" s="22"/>
      <c r="G23" s="29"/>
      <c r="H23" s="34"/>
      <c r="I23" s="27"/>
      <c r="J23" s="10"/>
      <c r="K23" s="23"/>
    </row>
    <row r="24" spans="2:11" x14ac:dyDescent="0.4">
      <c r="B24" s="66"/>
      <c r="C24" s="66"/>
      <c r="D24" s="66"/>
      <c r="E24" s="11"/>
      <c r="F24" s="22"/>
      <c r="G24" s="29"/>
      <c r="H24" s="34"/>
      <c r="I24" s="27"/>
      <c r="J24" s="10"/>
      <c r="K24" s="23"/>
    </row>
    <row r="25" spans="2:11" x14ac:dyDescent="0.4">
      <c r="B25" s="66"/>
      <c r="C25" s="66"/>
      <c r="D25" s="66"/>
      <c r="E25" s="11"/>
      <c r="F25" s="22"/>
      <c r="G25" s="29"/>
      <c r="H25" s="34"/>
      <c r="I25" s="27"/>
      <c r="J25" s="10"/>
      <c r="K25" s="23"/>
    </row>
    <row r="26" spans="2:11" x14ac:dyDescent="0.4">
      <c r="B26" s="66"/>
      <c r="C26" s="66"/>
      <c r="D26" s="66"/>
      <c r="E26" s="11"/>
      <c r="F26" s="22"/>
      <c r="G26" s="29"/>
      <c r="H26" s="34"/>
      <c r="I26" s="27"/>
      <c r="J26" s="10"/>
      <c r="K26" s="23"/>
    </row>
    <row r="27" spans="2:11" x14ac:dyDescent="0.4">
      <c r="B27" s="66"/>
      <c r="C27" s="66"/>
      <c r="D27" s="66"/>
      <c r="E27" s="11"/>
      <c r="F27" s="22"/>
      <c r="G27" s="29"/>
      <c r="H27" s="34"/>
      <c r="I27" s="27"/>
      <c r="J27" s="10"/>
      <c r="K27" s="23"/>
    </row>
    <row r="28" spans="2:11" x14ac:dyDescent="0.4">
      <c r="B28" s="66"/>
      <c r="C28" s="66"/>
      <c r="D28" s="66"/>
      <c r="E28" s="11"/>
      <c r="F28" s="22"/>
      <c r="G28" s="29"/>
      <c r="H28" s="34"/>
      <c r="I28" s="27"/>
      <c r="J28" s="10"/>
      <c r="K28" s="23"/>
    </row>
    <row r="29" spans="2:11" x14ac:dyDescent="0.4">
      <c r="B29" s="66"/>
      <c r="C29" s="66"/>
      <c r="D29" s="66"/>
      <c r="E29" s="11"/>
      <c r="F29" s="22"/>
      <c r="G29" s="29"/>
      <c r="H29" s="34"/>
      <c r="I29" s="27"/>
      <c r="J29" s="10"/>
      <c r="K29" s="23"/>
    </row>
    <row r="30" spans="2:11" x14ac:dyDescent="0.4">
      <c r="B30" s="66"/>
      <c r="C30" s="66"/>
      <c r="D30" s="66"/>
      <c r="E30" s="11"/>
      <c r="F30" s="22"/>
      <c r="G30" s="30"/>
      <c r="H30" s="35"/>
      <c r="I30" s="27"/>
      <c r="J30" s="10"/>
      <c r="K30" s="23"/>
    </row>
    <row r="31" spans="2:11" x14ac:dyDescent="0.4">
      <c r="B31" s="66"/>
      <c r="C31" s="66"/>
      <c r="D31" s="66"/>
      <c r="E31" s="11"/>
      <c r="F31" s="22"/>
      <c r="G31" s="29"/>
      <c r="H31" s="34"/>
      <c r="I31" s="27"/>
      <c r="J31" s="10"/>
      <c r="K31" s="23"/>
    </row>
    <row r="32" spans="2:11" x14ac:dyDescent="0.4">
      <c r="B32" s="66"/>
      <c r="C32" s="66"/>
      <c r="D32" s="66"/>
      <c r="E32" s="11"/>
      <c r="F32" s="22"/>
      <c r="G32" s="31"/>
      <c r="H32" s="36"/>
      <c r="I32" s="27"/>
      <c r="J32" s="10"/>
      <c r="K32" s="23"/>
    </row>
    <row r="33" spans="2:11" x14ac:dyDescent="0.4">
      <c r="B33" s="66"/>
      <c r="C33" s="66"/>
      <c r="D33" s="66"/>
      <c r="E33" s="11"/>
      <c r="F33" s="22"/>
      <c r="G33" s="29"/>
      <c r="H33" s="34"/>
      <c r="I33" s="27"/>
      <c r="J33" s="10"/>
      <c r="K33" s="23"/>
    </row>
    <row r="34" spans="2:11" x14ac:dyDescent="0.4">
      <c r="B34" s="66"/>
      <c r="C34" s="66"/>
      <c r="D34" s="66"/>
      <c r="E34" s="11"/>
      <c r="F34" s="22"/>
      <c r="G34" s="32"/>
      <c r="H34" s="37"/>
      <c r="I34" s="27"/>
      <c r="J34" s="10"/>
      <c r="K34" s="23"/>
    </row>
    <row r="35" spans="2:11" x14ac:dyDescent="0.4">
      <c r="B35" s="66"/>
      <c r="C35" s="66"/>
      <c r="D35" s="66"/>
      <c r="E35" s="11"/>
      <c r="F35" s="22"/>
      <c r="G35" s="32"/>
      <c r="H35" s="37"/>
      <c r="I35" s="27"/>
      <c r="J35" s="10"/>
      <c r="K35" s="23"/>
    </row>
    <row r="36" spans="2:11" x14ac:dyDescent="0.4">
      <c r="B36" s="66"/>
      <c r="C36" s="66"/>
      <c r="D36" s="66"/>
      <c r="E36" s="11"/>
      <c r="F36" s="22"/>
      <c r="G36" s="32"/>
      <c r="H36" s="37"/>
      <c r="I36" s="27"/>
      <c r="J36" s="10"/>
      <c r="K36" s="23"/>
    </row>
    <row r="37" spans="2:11" x14ac:dyDescent="0.4">
      <c r="B37" s="66"/>
      <c r="C37" s="66"/>
      <c r="D37" s="66"/>
      <c r="E37" s="11"/>
      <c r="F37" s="22"/>
      <c r="G37" s="32"/>
      <c r="H37" s="37"/>
      <c r="I37" s="27"/>
      <c r="J37" s="10"/>
      <c r="K37" s="23"/>
    </row>
    <row r="38" spans="2:11" x14ac:dyDescent="0.4">
      <c r="B38" s="66"/>
      <c r="C38" s="66"/>
      <c r="D38" s="66"/>
      <c r="E38" s="11"/>
      <c r="F38" s="22"/>
      <c r="G38" s="29"/>
      <c r="H38" s="34"/>
      <c r="I38" s="27"/>
      <c r="J38" s="10"/>
      <c r="K38" s="23"/>
    </row>
    <row r="39" spans="2:11" x14ac:dyDescent="0.4">
      <c r="B39" s="66"/>
      <c r="C39" s="66"/>
      <c r="D39" s="66"/>
      <c r="E39" s="11"/>
      <c r="F39" s="22"/>
      <c r="G39" s="29"/>
      <c r="H39" s="34"/>
      <c r="I39" s="27"/>
      <c r="J39" s="10"/>
      <c r="K39" s="23"/>
    </row>
    <row r="40" spans="2:11" x14ac:dyDescent="0.4">
      <c r="B40" s="66"/>
      <c r="C40" s="66"/>
      <c r="D40" s="66"/>
      <c r="E40" s="11"/>
      <c r="F40" s="22"/>
      <c r="G40" s="29"/>
      <c r="H40" s="34"/>
      <c r="I40" s="27"/>
      <c r="J40" s="10"/>
      <c r="K40" s="23"/>
    </row>
    <row r="41" spans="2:11" x14ac:dyDescent="0.4">
      <c r="B41" s="66"/>
      <c r="C41" s="66"/>
      <c r="D41" s="66"/>
      <c r="E41" s="11"/>
      <c r="F41" s="22"/>
      <c r="G41" s="29"/>
      <c r="H41" s="34"/>
      <c r="I41" s="27"/>
      <c r="J41" s="10"/>
      <c r="K41" s="23"/>
    </row>
    <row r="42" spans="2:11" ht="19.5" x14ac:dyDescent="0.4">
      <c r="F42" s="5" t="s">
        <v>18</v>
      </c>
      <c r="G42" s="5"/>
      <c r="H42" s="5"/>
      <c r="I42" s="28">
        <f>SUM(I14:I41)</f>
        <v>0</v>
      </c>
      <c r="J42" s="12"/>
      <c r="K42" s="24"/>
    </row>
    <row r="43" spans="2:11" ht="19.5" x14ac:dyDescent="0.4">
      <c r="B43" s="13"/>
      <c r="C43" s="14"/>
      <c r="D43" s="14"/>
      <c r="E43" s="14"/>
      <c r="F43" s="5" t="s">
        <v>19</v>
      </c>
      <c r="G43" s="5"/>
      <c r="H43" s="5"/>
      <c r="I43" s="28">
        <f>I42*0.1</f>
        <v>0</v>
      </c>
      <c r="J43" s="12"/>
      <c r="K43" s="25" t="s">
        <v>20</v>
      </c>
    </row>
    <row r="44" spans="2:11" ht="19.5" x14ac:dyDescent="0.4">
      <c r="B44" s="15"/>
      <c r="C44" s="16"/>
      <c r="D44" s="16"/>
      <c r="E44" s="16"/>
      <c r="F44" s="5" t="s">
        <v>11</v>
      </c>
      <c r="G44" s="5"/>
      <c r="H44" s="5"/>
      <c r="I44" s="28">
        <f>I42+I43</f>
        <v>0</v>
      </c>
      <c r="J44" s="12"/>
      <c r="K44" s="26">
        <f>SUM(K14:K41)</f>
        <v>0</v>
      </c>
    </row>
    <row r="45" spans="2:11" x14ac:dyDescent="0.4">
      <c r="K45" s="24"/>
    </row>
    <row r="46" spans="2:11" ht="19.5" x14ac:dyDescent="0.4">
      <c r="K46" s="25" t="s">
        <v>21</v>
      </c>
    </row>
    <row r="47" spans="2:11" x14ac:dyDescent="0.4">
      <c r="K47" s="26">
        <f>I44-K44</f>
        <v>0</v>
      </c>
    </row>
  </sheetData>
  <mergeCells count="33">
    <mergeCell ref="B33:D33"/>
    <mergeCell ref="B36:D36"/>
    <mergeCell ref="B37:D37"/>
    <mergeCell ref="B40:D40"/>
    <mergeCell ref="B41:D41"/>
    <mergeCell ref="B38:D38"/>
    <mergeCell ref="B39:D39"/>
    <mergeCell ref="B35:D35"/>
    <mergeCell ref="B34:D34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B2:K2"/>
    <mergeCell ref="B3:D4"/>
    <mergeCell ref="B10:B11"/>
    <mergeCell ref="C10:D11"/>
    <mergeCell ref="B13:D13"/>
    <mergeCell ref="B14:D14"/>
    <mergeCell ref="B15:D15"/>
    <mergeCell ref="B16:D16"/>
    <mergeCell ref="B17:D17"/>
    <mergeCell ref="B18:D18"/>
    <mergeCell ref="B19:D19"/>
  </mergeCells>
  <phoneticPr fontId="2"/>
  <pageMargins left="0.25" right="0.25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D391-EB1F-417E-B699-380EE949E345}">
  <sheetPr>
    <pageSetUpPr fitToPage="1"/>
  </sheetPr>
  <dimension ref="B2:J40"/>
  <sheetViews>
    <sheetView workbookViewId="0">
      <selection activeCell="B5" sqref="B5"/>
    </sheetView>
  </sheetViews>
  <sheetFormatPr defaultRowHeight="18.75" x14ac:dyDescent="0.4"/>
  <cols>
    <col min="2" max="2" width="13.375" customWidth="1"/>
    <col min="4" max="4" width="14.5" customWidth="1"/>
    <col min="5" max="6" width="6.625" customWidth="1"/>
    <col min="7" max="7" width="9.5" bestFit="1" customWidth="1"/>
    <col min="8" max="8" width="9.625" customWidth="1"/>
    <col min="9" max="9" width="11.25" style="17" customWidth="1"/>
    <col min="10" max="10" width="2.125" customWidth="1"/>
    <col min="11" max="11" width="2.5" customWidth="1"/>
  </cols>
  <sheetData>
    <row r="2" spans="2:10" ht="30" x14ac:dyDescent="0.4">
      <c r="B2" s="67" t="s">
        <v>0</v>
      </c>
      <c r="C2" s="67"/>
      <c r="D2" s="67"/>
      <c r="E2" s="67"/>
      <c r="F2" s="67"/>
      <c r="G2" s="67"/>
      <c r="H2" s="67"/>
      <c r="I2" s="67"/>
      <c r="J2" s="33"/>
    </row>
    <row r="3" spans="2:10" ht="30" x14ac:dyDescent="0.4">
      <c r="B3" s="68">
        <f>見積もり!B3</f>
        <v>0</v>
      </c>
      <c r="C3" s="68"/>
      <c r="D3" s="68"/>
      <c r="E3" s="1"/>
      <c r="G3" s="2" t="s">
        <v>1</v>
      </c>
      <c r="H3" s="2"/>
      <c r="I3" s="18"/>
      <c r="J3" s="2"/>
    </row>
    <row r="4" spans="2:10" ht="30" x14ac:dyDescent="0.4">
      <c r="B4" s="68"/>
      <c r="C4" s="68"/>
      <c r="D4" s="68"/>
      <c r="E4" s="1"/>
      <c r="G4" s="2" t="s">
        <v>2</v>
      </c>
      <c r="H4" s="2"/>
      <c r="I4" s="3">
        <f ca="1">TODAY()</f>
        <v>45048</v>
      </c>
      <c r="J4" s="2"/>
    </row>
    <row r="6" spans="2:10" ht="25.5" x14ac:dyDescent="0.4">
      <c r="B6" t="s">
        <v>3</v>
      </c>
      <c r="G6" s="4" t="s">
        <v>4</v>
      </c>
      <c r="H6" s="4"/>
      <c r="I6" s="19"/>
      <c r="J6" s="4"/>
    </row>
    <row r="7" spans="2:10" ht="19.5" x14ac:dyDescent="0.4">
      <c r="B7" s="5" t="s">
        <v>5</v>
      </c>
      <c r="G7" t="s">
        <v>6</v>
      </c>
    </row>
    <row r="8" spans="2:10" ht="19.5" x14ac:dyDescent="0.4">
      <c r="B8" s="5" t="s">
        <v>7</v>
      </c>
      <c r="C8" t="s">
        <v>8</v>
      </c>
      <c r="G8" t="s">
        <v>9</v>
      </c>
    </row>
    <row r="9" spans="2:10" x14ac:dyDescent="0.4">
      <c r="B9" s="6"/>
      <c r="G9" t="s">
        <v>10</v>
      </c>
    </row>
    <row r="10" spans="2:10" ht="30" x14ac:dyDescent="0.4">
      <c r="B10" s="69" t="s">
        <v>26</v>
      </c>
      <c r="C10" s="70">
        <f>I40</f>
        <v>0</v>
      </c>
      <c r="D10" s="70"/>
      <c r="E10" s="7"/>
      <c r="G10" t="s">
        <v>12</v>
      </c>
    </row>
    <row r="11" spans="2:10" ht="30" x14ac:dyDescent="0.4">
      <c r="B11" s="69"/>
      <c r="C11" s="70"/>
      <c r="D11" s="70"/>
      <c r="E11" s="7"/>
    </row>
    <row r="13" spans="2:10" ht="19.5" x14ac:dyDescent="0.4">
      <c r="B13" s="71" t="s">
        <v>13</v>
      </c>
      <c r="C13" s="71"/>
      <c r="D13" s="71"/>
      <c r="E13" s="8" t="s">
        <v>14</v>
      </c>
      <c r="F13" s="8" t="s">
        <v>15</v>
      </c>
      <c r="G13" s="8" t="s">
        <v>24</v>
      </c>
      <c r="H13" s="8" t="s">
        <v>25</v>
      </c>
      <c r="I13" s="20" t="s">
        <v>16</v>
      </c>
      <c r="J13" s="9"/>
    </row>
    <row r="14" spans="2:10" x14ac:dyDescent="0.4">
      <c r="B14" s="66" t="str">
        <f>IF(見積もり!B14=0,"",見積もり!B14)</f>
        <v/>
      </c>
      <c r="C14" s="66"/>
      <c r="D14" s="66"/>
      <c r="E14" s="11" t="str">
        <f>IF(見積もり!E14=0,"",見積もり!E14)</f>
        <v/>
      </c>
      <c r="F14" s="22" t="str">
        <f>IF(見積もり!F14=0,"",見積もり!F14)</f>
        <v/>
      </c>
      <c r="G14" s="29" t="str">
        <f>IF(見積もり!G14=0,"",見積もり!G14)</f>
        <v/>
      </c>
      <c r="H14" s="34" t="str">
        <f>IF(見積もり!H14=0,"",見積もり!H14)</f>
        <v/>
      </c>
      <c r="I14" s="27" t="str">
        <f>IF(見積もり!I14=0,"",見積もり!I14)</f>
        <v/>
      </c>
      <c r="J14" s="10"/>
    </row>
    <row r="15" spans="2:10" x14ac:dyDescent="0.4">
      <c r="B15" s="66" t="str">
        <f>IF(見積もり!B15=0,"",見積もり!B15)</f>
        <v/>
      </c>
      <c r="C15" s="66"/>
      <c r="D15" s="66"/>
      <c r="E15" s="11" t="str">
        <f>IF(見積もり!E15=0,"",見積もり!E15)</f>
        <v/>
      </c>
      <c r="F15" s="22" t="str">
        <f>IF(見積もり!F15=0,"",見積もり!F15)</f>
        <v/>
      </c>
      <c r="G15" s="29" t="str">
        <f>IF(見積もり!G15=0,"",見積もり!G15)</f>
        <v/>
      </c>
      <c r="H15" s="34" t="str">
        <f>IF(見積もり!H15=0,"",見積もり!H15)</f>
        <v/>
      </c>
      <c r="I15" s="27" t="str">
        <f>IF(見積もり!I15=0,"",見積もり!I15)</f>
        <v/>
      </c>
      <c r="J15" s="10"/>
    </row>
    <row r="16" spans="2:10" x14ac:dyDescent="0.4">
      <c r="B16" s="66" t="str">
        <f>IF(見積もり!B16=0,"",見積もり!B16)</f>
        <v/>
      </c>
      <c r="C16" s="66"/>
      <c r="D16" s="66"/>
      <c r="E16" s="11" t="str">
        <f>IF(見積もり!E16=0,"",見積もり!E16)</f>
        <v/>
      </c>
      <c r="F16" s="22" t="str">
        <f>IF(見積もり!F16=0,"",見積もり!F16)</f>
        <v/>
      </c>
      <c r="G16" s="29" t="str">
        <f>IF(見積もり!G16=0,"",見積もり!G16)</f>
        <v/>
      </c>
      <c r="H16" s="34" t="str">
        <f>IF(見積もり!H16=0,"",見積もり!H16)</f>
        <v/>
      </c>
      <c r="I16" s="27" t="str">
        <f>IF(見積もり!I16=0,"",見積もり!I16)</f>
        <v/>
      </c>
      <c r="J16" s="10"/>
    </row>
    <row r="17" spans="2:10" x14ac:dyDescent="0.4">
      <c r="B17" s="66" t="str">
        <f>IF(見積もり!B17=0,"",見積もり!B17)</f>
        <v/>
      </c>
      <c r="C17" s="66"/>
      <c r="D17" s="66"/>
      <c r="E17" s="11" t="str">
        <f>IF(見積もり!E17=0,"",見積もり!E17)</f>
        <v/>
      </c>
      <c r="F17" s="22" t="str">
        <f>IF(見積もり!F17=0,"",見積もり!F17)</f>
        <v/>
      </c>
      <c r="G17" s="29" t="str">
        <f>IF(見積もり!G17=0,"",見積もり!G17)</f>
        <v/>
      </c>
      <c r="H17" s="34" t="str">
        <f>IF(見積もり!H17=0,"",見積もり!H17)</f>
        <v/>
      </c>
      <c r="I17" s="27" t="str">
        <f>IF(見積もり!I17=0,"",見積もり!I17)</f>
        <v/>
      </c>
      <c r="J17" s="10"/>
    </row>
    <row r="18" spans="2:10" x14ac:dyDescent="0.4">
      <c r="B18" s="66" t="str">
        <f>IF(見積もり!B18=0,"",見積もり!B18)</f>
        <v/>
      </c>
      <c r="C18" s="66"/>
      <c r="D18" s="66"/>
      <c r="E18" s="11" t="str">
        <f>IF(見積もり!E18=0,"",見積もり!E18)</f>
        <v/>
      </c>
      <c r="F18" s="22" t="str">
        <f>IF(見積もり!F18=0,"",見積もり!F18)</f>
        <v/>
      </c>
      <c r="G18" s="29" t="str">
        <f>IF(見積もり!G18=0,"",見積もり!G18)</f>
        <v/>
      </c>
      <c r="H18" s="34" t="str">
        <f>IF(見積もり!H18=0,"",見積もり!H18)</f>
        <v/>
      </c>
      <c r="I18" s="27" t="str">
        <f>IF(見積もり!I18=0,"",見積もり!I18)</f>
        <v/>
      </c>
      <c r="J18" s="10"/>
    </row>
    <row r="19" spans="2:10" x14ac:dyDescent="0.4">
      <c r="B19" s="66" t="str">
        <f>IF(見積もり!B19=0,"",見積もり!B19)</f>
        <v/>
      </c>
      <c r="C19" s="66"/>
      <c r="D19" s="66"/>
      <c r="E19" s="11" t="str">
        <f>IF(見積もり!E19=0,"",見積もり!E19)</f>
        <v/>
      </c>
      <c r="F19" s="22" t="str">
        <f>IF(見積もり!F19=0,"",見積もり!F19)</f>
        <v/>
      </c>
      <c r="G19" s="29" t="str">
        <f>IF(見積もり!G19=0,"",見積もり!G19)</f>
        <v/>
      </c>
      <c r="H19" s="34" t="str">
        <f>IF(見積もり!H19=0,"",見積もり!H19)</f>
        <v/>
      </c>
      <c r="I19" s="27" t="str">
        <f>IF(見積もり!I19=0,"",見積もり!I19)</f>
        <v/>
      </c>
      <c r="J19" s="10"/>
    </row>
    <row r="20" spans="2:10" x14ac:dyDescent="0.4">
      <c r="B20" s="66" t="str">
        <f>IF(見積もり!B20=0,"",見積もり!B20)</f>
        <v/>
      </c>
      <c r="C20" s="66"/>
      <c r="D20" s="66"/>
      <c r="E20" s="11" t="str">
        <f>IF(見積もり!E20=0,"",見積もり!E20)</f>
        <v/>
      </c>
      <c r="F20" s="22" t="str">
        <f>IF(見積もり!F20=0,"",見積もり!F20)</f>
        <v/>
      </c>
      <c r="G20" s="29" t="str">
        <f>IF(見積もり!G20=0,"",見積もり!G20)</f>
        <v/>
      </c>
      <c r="H20" s="34" t="str">
        <f>IF(見積もり!H20=0,"",見積もり!H20)</f>
        <v/>
      </c>
      <c r="I20" s="27" t="str">
        <f>IF(見積もり!I20=0,"",見積もり!I20)</f>
        <v/>
      </c>
      <c r="J20" s="10"/>
    </row>
    <row r="21" spans="2:10" x14ac:dyDescent="0.4">
      <c r="B21" s="66" t="str">
        <f>IF(見積もり!B21=0,"",見積もり!B21)</f>
        <v/>
      </c>
      <c r="C21" s="66"/>
      <c r="D21" s="66"/>
      <c r="E21" s="11" t="str">
        <f>IF(見積もり!E21=0,"",見積もり!E21)</f>
        <v/>
      </c>
      <c r="F21" s="22" t="str">
        <f>IF(見積もり!F21=0,"",見積もり!F21)</f>
        <v/>
      </c>
      <c r="G21" s="29" t="str">
        <f>IF(見積もり!G21=0,"",見積もり!G21)</f>
        <v/>
      </c>
      <c r="H21" s="34" t="str">
        <f>IF(見積もり!H21=0,"",見積もり!H21)</f>
        <v/>
      </c>
      <c r="I21" s="27" t="str">
        <f>IF(見積もり!I21=0,"",見積もり!I21)</f>
        <v/>
      </c>
      <c r="J21" s="10"/>
    </row>
    <row r="22" spans="2:10" x14ac:dyDescent="0.4">
      <c r="B22" s="66" t="str">
        <f>IF(見積もり!B22=0,"",見積もり!B22)</f>
        <v/>
      </c>
      <c r="C22" s="66"/>
      <c r="D22" s="66"/>
      <c r="E22" s="11" t="str">
        <f>IF(見積もり!E22=0,"",見積もり!E22)</f>
        <v/>
      </c>
      <c r="F22" s="22" t="str">
        <f>IF(見積もり!F22=0,"",見積もり!F22)</f>
        <v/>
      </c>
      <c r="G22" s="29" t="str">
        <f>IF(見積もり!G22=0,"",見積もり!G22)</f>
        <v/>
      </c>
      <c r="H22" s="34" t="str">
        <f>IF(見積もり!H22=0,"",見積もり!H22)</f>
        <v/>
      </c>
      <c r="I22" s="27" t="str">
        <f>IF(見積もり!I22=0,"",見積もり!I22)</f>
        <v/>
      </c>
      <c r="J22" s="10"/>
    </row>
    <row r="23" spans="2:10" x14ac:dyDescent="0.4">
      <c r="B23" s="66" t="str">
        <f>IF(見積もり!B23=0,"",見積もり!B23)</f>
        <v/>
      </c>
      <c r="C23" s="66"/>
      <c r="D23" s="66"/>
      <c r="E23" s="11" t="str">
        <f>IF(見積もり!E23=0,"",見積もり!E23)</f>
        <v/>
      </c>
      <c r="F23" s="22" t="str">
        <f>IF(見積もり!F23=0,"",見積もり!F23)</f>
        <v/>
      </c>
      <c r="G23" s="29" t="str">
        <f>IF(見積もり!G23=0,"",見積もり!G23)</f>
        <v/>
      </c>
      <c r="H23" s="34" t="str">
        <f>IF(見積もり!H23=0,"",見積もり!H23)</f>
        <v/>
      </c>
      <c r="I23" s="27" t="str">
        <f>IF(見積もり!I23=0,"",見積もり!I23)</f>
        <v/>
      </c>
      <c r="J23" s="10"/>
    </row>
    <row r="24" spans="2:10" x14ac:dyDescent="0.4">
      <c r="B24" s="66" t="str">
        <f>IF(見積もり!B24=0,"",見積もり!B24)</f>
        <v/>
      </c>
      <c r="C24" s="66"/>
      <c r="D24" s="66"/>
      <c r="E24" s="11" t="str">
        <f>IF(見積もり!E24=0,"",見積もり!E24)</f>
        <v/>
      </c>
      <c r="F24" s="22" t="str">
        <f>IF(見積もり!F24=0,"",見積もり!F24)</f>
        <v/>
      </c>
      <c r="G24" s="29" t="str">
        <f>IF(見積もり!G24=0,"",見積もり!G24)</f>
        <v/>
      </c>
      <c r="H24" s="34" t="str">
        <f>IF(見積もり!H24=0,"",見積もり!H24)</f>
        <v/>
      </c>
      <c r="I24" s="27" t="str">
        <f>IF(見積もり!I24=0,"",見積もり!I24)</f>
        <v/>
      </c>
      <c r="J24" s="10"/>
    </row>
    <row r="25" spans="2:10" x14ac:dyDescent="0.4">
      <c r="B25" s="66" t="str">
        <f>IF(見積もり!B25=0,"",見積もり!B25)</f>
        <v/>
      </c>
      <c r="C25" s="66"/>
      <c r="D25" s="66"/>
      <c r="E25" s="11" t="str">
        <f>IF(見積もり!E25=0,"",見積もり!E25)</f>
        <v/>
      </c>
      <c r="F25" s="22" t="str">
        <f>IF(見積もり!F25=0,"",見積もり!F25)</f>
        <v/>
      </c>
      <c r="G25" s="29" t="str">
        <f>IF(見積もり!G25=0,"",見積もり!G25)</f>
        <v/>
      </c>
      <c r="H25" s="34" t="str">
        <f>IF(見積もり!H25=0,"",見積もり!H25)</f>
        <v/>
      </c>
      <c r="I25" s="27" t="str">
        <f>IF(見積もり!I25=0,"",見積もり!I25)</f>
        <v/>
      </c>
      <c r="J25" s="10"/>
    </row>
    <row r="26" spans="2:10" x14ac:dyDescent="0.4">
      <c r="B26" s="66" t="str">
        <f>IF(見積もり!B26=0,"",見積もり!B26)</f>
        <v/>
      </c>
      <c r="C26" s="66"/>
      <c r="D26" s="66"/>
      <c r="E26" s="11" t="str">
        <f>IF(見積もり!E26=0,"",見積もり!E26)</f>
        <v/>
      </c>
      <c r="F26" s="22" t="str">
        <f>IF(見積もり!F26=0,"",見積もり!F26)</f>
        <v/>
      </c>
      <c r="G26" s="29" t="str">
        <f>IF(見積もり!G26=0,"",見積もり!G26)</f>
        <v/>
      </c>
      <c r="H26" s="34" t="str">
        <f>IF(見積もり!H26=0,"",見積もり!H26)</f>
        <v/>
      </c>
      <c r="I26" s="27" t="str">
        <f>IF(見積もり!I26=0,"",見積もり!I26)</f>
        <v/>
      </c>
      <c r="J26" s="10"/>
    </row>
    <row r="27" spans="2:10" x14ac:dyDescent="0.4">
      <c r="B27" s="66" t="str">
        <f>IF(見積もり!B27=0,"",見積もり!B27)</f>
        <v/>
      </c>
      <c r="C27" s="66"/>
      <c r="D27" s="66"/>
      <c r="E27" s="11" t="str">
        <f>IF(見積もり!E27=0,"",見積もり!E27)</f>
        <v/>
      </c>
      <c r="F27" s="22" t="str">
        <f>IF(見積もり!F27=0,"",見積もり!F27)</f>
        <v/>
      </c>
      <c r="G27" s="29" t="str">
        <f>IF(見積もり!G27=0,"",見積もり!G27)</f>
        <v/>
      </c>
      <c r="H27" s="34" t="str">
        <f>IF(見積もり!H27=0,"",見積もり!H27)</f>
        <v/>
      </c>
      <c r="I27" s="27" t="str">
        <f>IF(見積もり!I27=0,"",見積もり!I27)</f>
        <v/>
      </c>
      <c r="J27" s="10"/>
    </row>
    <row r="28" spans="2:10" x14ac:dyDescent="0.4">
      <c r="B28" s="66" t="str">
        <f>IF(見積もり!B28=0,"",見積もり!B28)</f>
        <v/>
      </c>
      <c r="C28" s="66"/>
      <c r="D28" s="66"/>
      <c r="E28" s="11" t="str">
        <f>IF(見積もり!E28=0,"",見積もり!E28)</f>
        <v/>
      </c>
      <c r="F28" s="22" t="str">
        <f>IF(見積もり!F28=0,"",見積もり!F28)</f>
        <v/>
      </c>
      <c r="G28" s="29" t="str">
        <f>IF(見積もり!G28=0,"",見積もり!G28)</f>
        <v/>
      </c>
      <c r="H28" s="34" t="str">
        <f>IF(見積もり!H28=0,"",見積もり!H28)</f>
        <v/>
      </c>
      <c r="I28" s="27" t="str">
        <f>IF(見積もり!I28=0,"",見積もり!I28)</f>
        <v/>
      </c>
      <c r="J28" s="10"/>
    </row>
    <row r="29" spans="2:10" x14ac:dyDescent="0.4">
      <c r="B29" s="66" t="str">
        <f>IF(見積もり!B29=0,"",見積もり!B29)</f>
        <v/>
      </c>
      <c r="C29" s="66"/>
      <c r="D29" s="66"/>
      <c r="E29" s="11" t="str">
        <f>IF(見積もり!E29=0,"",見積もり!E29)</f>
        <v/>
      </c>
      <c r="F29" s="22" t="str">
        <f>IF(見積もり!F29=0,"",見積もり!F29)</f>
        <v/>
      </c>
      <c r="G29" s="29" t="str">
        <f>IF(見積もり!G29=0,"",見積もり!G29)</f>
        <v/>
      </c>
      <c r="H29" s="34" t="str">
        <f>IF(見積もり!H29=0,"",見積もり!H29)</f>
        <v/>
      </c>
      <c r="I29" s="27" t="str">
        <f>IF(見積もり!I29=0,"",見積もり!I29)</f>
        <v/>
      </c>
      <c r="J29" s="10"/>
    </row>
    <row r="30" spans="2:10" x14ac:dyDescent="0.4">
      <c r="B30" s="66" t="str">
        <f>IF(見積もり!B30=0,"",見積もり!B30)</f>
        <v/>
      </c>
      <c r="C30" s="66"/>
      <c r="D30" s="66"/>
      <c r="E30" s="11" t="str">
        <f>IF(見積もり!E30=0,"",見積もり!E30)</f>
        <v/>
      </c>
      <c r="F30" s="22" t="str">
        <f>IF(見積もり!F30=0,"",見積もり!F30)</f>
        <v/>
      </c>
      <c r="G30" s="29" t="str">
        <f>IF(見積もり!G30=0,"",見積もり!G30)</f>
        <v/>
      </c>
      <c r="H30" s="34" t="str">
        <f>IF(見積もり!H30=0,"",見積もり!H30)</f>
        <v/>
      </c>
      <c r="I30" s="27" t="str">
        <f>IF(見積もり!I30=0,"",見積もり!I30)</f>
        <v/>
      </c>
      <c r="J30" s="10"/>
    </row>
    <row r="31" spans="2:10" x14ac:dyDescent="0.4">
      <c r="B31" s="66" t="str">
        <f>IF(見積もり!B31=0,"",見積もり!B31)</f>
        <v/>
      </c>
      <c r="C31" s="66"/>
      <c r="D31" s="66"/>
      <c r="E31" s="11" t="str">
        <f>IF(見積もり!E31=0,"",見積もり!E31)</f>
        <v/>
      </c>
      <c r="F31" s="22" t="str">
        <f>IF(見積もり!F31=0,"",見積もり!F31)</f>
        <v/>
      </c>
      <c r="G31" s="29" t="str">
        <f>IF(見積もり!G31=0,"",見積もり!G31)</f>
        <v/>
      </c>
      <c r="H31" s="34" t="str">
        <f>IF(見積もり!H31=0,"",見積もり!H31)</f>
        <v/>
      </c>
      <c r="I31" s="27" t="str">
        <f>IF(見積もり!I31=0,"",見積もり!I31)</f>
        <v/>
      </c>
      <c r="J31" s="10"/>
    </row>
    <row r="32" spans="2:10" x14ac:dyDescent="0.4">
      <c r="B32" s="66" t="str">
        <f>IF(見積もり!B32=0,"",見積もり!B32)</f>
        <v/>
      </c>
      <c r="C32" s="66"/>
      <c r="D32" s="66"/>
      <c r="E32" s="11" t="str">
        <f>IF(見積もり!E32=0,"",見積もり!E32)</f>
        <v/>
      </c>
      <c r="F32" s="22" t="str">
        <f>IF(見積もり!F32=0,"",見積もり!F32)</f>
        <v/>
      </c>
      <c r="G32" s="29" t="str">
        <f>IF(見積もり!G32=0,"",見積もり!G32)</f>
        <v/>
      </c>
      <c r="H32" s="34" t="str">
        <f>IF(見積もり!H32=0,"",見積もり!H32)</f>
        <v/>
      </c>
      <c r="I32" s="27" t="str">
        <f>IF(見積もり!I32=0,"",見積もり!I32)</f>
        <v/>
      </c>
      <c r="J32" s="10"/>
    </row>
    <row r="33" spans="2:10" x14ac:dyDescent="0.4">
      <c r="B33" s="66" t="str">
        <f>IF(見積もり!B33=0,"",見積もり!B33)</f>
        <v/>
      </c>
      <c r="C33" s="66"/>
      <c r="D33" s="66"/>
      <c r="E33" s="11" t="str">
        <f>IF(見積もり!E33=0,"",見積もり!E33)</f>
        <v/>
      </c>
      <c r="F33" s="22" t="str">
        <f>IF(見積もり!F33=0,"",見積もり!F33)</f>
        <v/>
      </c>
      <c r="G33" s="29" t="str">
        <f>IF(見積もり!G33=0,"",見積もり!G33)</f>
        <v/>
      </c>
      <c r="H33" s="34" t="str">
        <f>IF(見積もり!H33=0,"",見積もり!H33)</f>
        <v/>
      </c>
      <c r="I33" s="27" t="str">
        <f>IF(見積もり!I33=0,"",見積もり!I33)</f>
        <v/>
      </c>
      <c r="J33" s="10"/>
    </row>
    <row r="34" spans="2:10" x14ac:dyDescent="0.4">
      <c r="B34" s="66" t="str">
        <f>IF(見積もり!B36=0,"",見積もり!B36)</f>
        <v/>
      </c>
      <c r="C34" s="66"/>
      <c r="D34" s="66"/>
      <c r="E34" s="11" t="str">
        <f>IF(見積もり!E36=0,"",見積もり!E36)</f>
        <v/>
      </c>
      <c r="F34" s="22" t="str">
        <f>IF(見積もり!F36=0,"",見積もり!F36)</f>
        <v/>
      </c>
      <c r="G34" s="29" t="str">
        <f>IF(見積もり!G36=0,"",見積もり!G36)</f>
        <v/>
      </c>
      <c r="H34" s="34" t="str">
        <f>IF(見積もり!H36=0,"",見積もり!H36)</f>
        <v/>
      </c>
      <c r="I34" s="27" t="str">
        <f>IF(見積もり!I36=0,"",見積もり!I36)</f>
        <v/>
      </c>
      <c r="J34" s="10"/>
    </row>
    <row r="35" spans="2:10" x14ac:dyDescent="0.4">
      <c r="B35" s="66" t="str">
        <f>IF(見積もり!B37=0,"",見積もり!B37)</f>
        <v/>
      </c>
      <c r="C35" s="66"/>
      <c r="D35" s="66"/>
      <c r="E35" s="11" t="str">
        <f>IF(見積もり!E37=0,"",見積もり!E37)</f>
        <v/>
      </c>
      <c r="F35" s="22" t="str">
        <f>IF(見積もり!F37=0,"",見積もり!F37)</f>
        <v/>
      </c>
      <c r="G35" s="29" t="str">
        <f>IF(見積もり!G37=0,"",見積もり!G37)</f>
        <v/>
      </c>
      <c r="H35" s="34" t="str">
        <f>IF(見積もり!H37=0,"",見積もり!H37)</f>
        <v/>
      </c>
      <c r="I35" s="27" t="str">
        <f>IF(見積もり!I37=0,"",見積もり!I37)</f>
        <v/>
      </c>
      <c r="J35" s="10"/>
    </row>
    <row r="36" spans="2:10" x14ac:dyDescent="0.4">
      <c r="B36" s="66" t="str">
        <f>IF(見積もり!B40=0,"",見積もり!B40)</f>
        <v/>
      </c>
      <c r="C36" s="66"/>
      <c r="D36" s="66"/>
      <c r="E36" s="11" t="str">
        <f>IF(見積もり!E40=0,"",見積もり!E40)</f>
        <v/>
      </c>
      <c r="F36" s="22" t="str">
        <f>IF(見積もり!F40=0,"",見積もり!F40)</f>
        <v/>
      </c>
      <c r="G36" s="29" t="str">
        <f>IF(見積もり!G40=0,"",見積もり!G40)</f>
        <v/>
      </c>
      <c r="H36" s="34" t="str">
        <f>IF(見積もり!H40=0,"",見積もり!H40)</f>
        <v/>
      </c>
      <c r="I36" s="27" t="str">
        <f>IF(見積もり!I40=0,"",見積もり!I40)</f>
        <v/>
      </c>
      <c r="J36" s="10"/>
    </row>
    <row r="37" spans="2:10" x14ac:dyDescent="0.4">
      <c r="B37" s="66" t="str">
        <f>IF(見積もり!B41=0,"",見積もり!B41)</f>
        <v/>
      </c>
      <c r="C37" s="66"/>
      <c r="D37" s="66"/>
      <c r="E37" s="11" t="str">
        <f>IF(見積もり!E41=0,"",見積もり!E41)</f>
        <v/>
      </c>
      <c r="F37" s="22" t="str">
        <f>IF(見積もり!F41=0,"",見積もり!F41)</f>
        <v/>
      </c>
      <c r="G37" s="29" t="str">
        <f>IF(見積もり!G41=0,"",見積もり!G41)</f>
        <v/>
      </c>
      <c r="H37" s="34" t="str">
        <f>IF(見積もり!H41=0,"",見積もり!H41)</f>
        <v/>
      </c>
      <c r="I37" s="27" t="str">
        <f>IF(見積もり!I41=0,"",見積もり!I41)</f>
        <v/>
      </c>
      <c r="J37" s="10"/>
    </row>
    <row r="38" spans="2:10" ht="19.5" x14ac:dyDescent="0.4">
      <c r="F38" s="5" t="s">
        <v>18</v>
      </c>
      <c r="G38" s="5"/>
      <c r="H38" s="5"/>
      <c r="I38" s="28">
        <f>SUM(I14:I37)</f>
        <v>0</v>
      </c>
      <c r="J38" s="12"/>
    </row>
    <row r="39" spans="2:10" ht="19.5" x14ac:dyDescent="0.4">
      <c r="B39" s="13"/>
      <c r="C39" s="14"/>
      <c r="D39" s="14"/>
      <c r="E39" s="14"/>
      <c r="F39" s="5" t="s">
        <v>19</v>
      </c>
      <c r="G39" s="5"/>
      <c r="H39" s="5"/>
      <c r="I39" s="28">
        <f>I38*0.1</f>
        <v>0</v>
      </c>
      <c r="J39" s="12"/>
    </row>
    <row r="40" spans="2:10" ht="19.5" x14ac:dyDescent="0.4">
      <c r="B40" s="15"/>
      <c r="C40" s="16"/>
      <c r="D40" s="16"/>
      <c r="E40" s="16"/>
      <c r="F40" s="5" t="s">
        <v>11</v>
      </c>
      <c r="G40" s="5"/>
      <c r="H40" s="5"/>
      <c r="I40" s="28">
        <f>I38+I39</f>
        <v>0</v>
      </c>
      <c r="J40" s="12"/>
    </row>
  </sheetData>
  <mergeCells count="29">
    <mergeCell ref="B31:D31"/>
    <mergeCell ref="B32:D32"/>
    <mergeCell ref="B21:D21"/>
    <mergeCell ref="B22:D22"/>
    <mergeCell ref="B23:D23"/>
    <mergeCell ref="B24:D24"/>
    <mergeCell ref="B25:D25"/>
    <mergeCell ref="B26:D26"/>
    <mergeCell ref="B2:I2"/>
    <mergeCell ref="B27:D27"/>
    <mergeCell ref="B28:D28"/>
    <mergeCell ref="B29:D29"/>
    <mergeCell ref="B30:D30"/>
    <mergeCell ref="B15:D15"/>
    <mergeCell ref="B16:D16"/>
    <mergeCell ref="B17:D17"/>
    <mergeCell ref="B18:D18"/>
    <mergeCell ref="B19:D19"/>
    <mergeCell ref="B20:D20"/>
    <mergeCell ref="B3:D4"/>
    <mergeCell ref="B10:B11"/>
    <mergeCell ref="C10:D11"/>
    <mergeCell ref="B13:D13"/>
    <mergeCell ref="B14:D14"/>
    <mergeCell ref="B33:D33"/>
    <mergeCell ref="B34:D34"/>
    <mergeCell ref="B35:D35"/>
    <mergeCell ref="B36:D36"/>
    <mergeCell ref="B37:D37"/>
  </mergeCells>
  <phoneticPr fontId="2"/>
  <pageMargins left="0.25" right="0.25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EE14-FE1C-4B75-A63C-1FDA645A61B7}">
  <dimension ref="A1:K32"/>
  <sheetViews>
    <sheetView topLeftCell="A10" workbookViewId="0">
      <selection activeCell="D31" sqref="D31"/>
    </sheetView>
  </sheetViews>
  <sheetFormatPr defaultRowHeight="18.75" x14ac:dyDescent="0.4"/>
  <cols>
    <col min="1" max="1" width="30" customWidth="1"/>
    <col min="2" max="3" width="7.125" customWidth="1"/>
    <col min="9" max="9" width="10.25" bestFit="1" customWidth="1"/>
  </cols>
  <sheetData>
    <row r="1" spans="1:10" x14ac:dyDescent="0.4">
      <c r="A1" s="21" t="s">
        <v>22</v>
      </c>
      <c r="B1" s="21" t="s">
        <v>14</v>
      </c>
      <c r="C1" s="21" t="s">
        <v>15</v>
      </c>
      <c r="D1" s="21" t="s">
        <v>23</v>
      </c>
      <c r="E1" s="21">
        <v>0.55000000000000004</v>
      </c>
      <c r="F1" s="21">
        <v>0.5</v>
      </c>
      <c r="G1" s="21">
        <v>0.45</v>
      </c>
      <c r="H1" s="21">
        <v>0.4</v>
      </c>
      <c r="I1" s="21">
        <v>0.34</v>
      </c>
      <c r="J1" s="21" t="s">
        <v>17</v>
      </c>
    </row>
    <row r="2" spans="1:10" x14ac:dyDescent="0.4">
      <c r="E2">
        <f>D2*0.55</f>
        <v>0</v>
      </c>
      <c r="F2">
        <f>D2*0.5</f>
        <v>0</v>
      </c>
      <c r="G2">
        <f>D2*0.45</f>
        <v>0</v>
      </c>
      <c r="H2">
        <f>D2*0.4</f>
        <v>0</v>
      </c>
      <c r="I2">
        <f>D2*0.34</f>
        <v>0</v>
      </c>
    </row>
    <row r="3" spans="1:10" x14ac:dyDescent="0.4">
      <c r="E3">
        <f t="shared" ref="E3:E30" si="0">D3*0.55</f>
        <v>0</v>
      </c>
      <c r="F3">
        <f t="shared" ref="F3:F29" si="1">D3*0.5</f>
        <v>0</v>
      </c>
      <c r="G3">
        <f t="shared" ref="G3:G30" si="2">D3*0.45</f>
        <v>0</v>
      </c>
      <c r="H3">
        <f t="shared" ref="H3:H30" si="3">D3*0.4</f>
        <v>0</v>
      </c>
      <c r="I3">
        <f t="shared" ref="I3:I30" si="4">D3*0.34</f>
        <v>0</v>
      </c>
    </row>
    <row r="4" spans="1:10" x14ac:dyDescent="0.4"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</row>
    <row r="5" spans="1:10" x14ac:dyDescent="0.4"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10" x14ac:dyDescent="0.4"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10" x14ac:dyDescent="0.4"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10" x14ac:dyDescent="0.4"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10" x14ac:dyDescent="0.4"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10" x14ac:dyDescent="0.4"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10" x14ac:dyDescent="0.4"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10" x14ac:dyDescent="0.4"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10" x14ac:dyDescent="0.4"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10" x14ac:dyDescent="0.4"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10" x14ac:dyDescent="0.4"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6" spans="1:10" x14ac:dyDescent="0.4"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5:11" x14ac:dyDescent="0.4"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5:11" x14ac:dyDescent="0.4"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5:11" x14ac:dyDescent="0.4"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5:11" x14ac:dyDescent="0.4"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5:11" x14ac:dyDescent="0.4"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5:11" x14ac:dyDescent="0.4"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5:11" x14ac:dyDescent="0.4"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5:11" x14ac:dyDescent="0.4"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5:11" x14ac:dyDescent="0.4"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5:11" x14ac:dyDescent="0.4"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</row>
    <row r="27" spans="5:11" x14ac:dyDescent="0.4"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5:11" x14ac:dyDescent="0.4"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5:11" x14ac:dyDescent="0.4"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5:11" x14ac:dyDescent="0.4">
      <c r="E30">
        <f t="shared" si="0"/>
        <v>0</v>
      </c>
      <c r="F30">
        <f>D30*0.5</f>
        <v>0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5:11" x14ac:dyDescent="0.4">
      <c r="E31">
        <f t="shared" ref="E31:J31" si="5">SUM(E2:E30)</f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>J31-I31</f>
        <v>0</v>
      </c>
    </row>
    <row r="32" spans="5:11" x14ac:dyDescent="0.4">
      <c r="K32">
        <f>計算表!I38-計算表!I31</f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F543-12AB-4307-A598-A4D19C905CD2}">
  <sheetPr>
    <pageSetUpPr fitToPage="1"/>
  </sheetPr>
  <dimension ref="B2:K39"/>
  <sheetViews>
    <sheetView workbookViewId="0">
      <selection activeCell="D7" sqref="D7"/>
    </sheetView>
  </sheetViews>
  <sheetFormatPr defaultRowHeight="18.75" x14ac:dyDescent="0.4"/>
  <cols>
    <col min="4" max="4" width="105.625" style="38" customWidth="1"/>
    <col min="5" max="6" width="12.375" style="38" customWidth="1"/>
    <col min="7" max="7" width="25.375" style="38" customWidth="1"/>
    <col min="8" max="8" width="24" style="38" customWidth="1"/>
    <col min="9" max="9" width="18" style="38" customWidth="1"/>
    <col min="10" max="10" width="17" style="17" customWidth="1"/>
    <col min="11" max="11" width="10.875" style="38" customWidth="1"/>
  </cols>
  <sheetData>
    <row r="2" spans="2:11" ht="30" customHeight="1" x14ac:dyDescent="0.4">
      <c r="B2" s="67" t="s">
        <v>41</v>
      </c>
      <c r="C2" s="72"/>
      <c r="D2" s="73"/>
      <c r="E2" s="73"/>
      <c r="F2" s="73"/>
      <c r="G2" s="73"/>
      <c r="H2" s="73"/>
      <c r="I2" s="73"/>
      <c r="J2" s="74"/>
      <c r="K2" s="73"/>
    </row>
    <row r="3" spans="2:11" ht="30" customHeight="1" x14ac:dyDescent="0.4">
      <c r="B3" s="83" t="s">
        <v>40</v>
      </c>
      <c r="C3" s="84"/>
      <c r="D3" s="85"/>
      <c r="E3" s="1"/>
      <c r="I3" s="2" t="s">
        <v>39</v>
      </c>
      <c r="J3" s="18"/>
      <c r="K3" s="2"/>
    </row>
    <row r="4" spans="2:11" ht="30" customHeight="1" x14ac:dyDescent="0.4">
      <c r="B4" s="84"/>
      <c r="C4" s="84"/>
      <c r="D4" s="85"/>
      <c r="E4" s="1"/>
      <c r="I4" s="54" t="s">
        <v>38</v>
      </c>
      <c r="J4" s="55">
        <f ca="1">TODAY()</f>
        <v>45048</v>
      </c>
      <c r="K4" s="2"/>
    </row>
    <row r="5" spans="2:11" ht="25.5" x14ac:dyDescent="0.5">
      <c r="I5" s="56"/>
      <c r="J5" s="19"/>
    </row>
    <row r="6" spans="2:11" ht="25.5" customHeight="1" x14ac:dyDescent="0.4">
      <c r="B6" s="51" t="s">
        <v>37</v>
      </c>
      <c r="I6" s="4" t="s">
        <v>36</v>
      </c>
      <c r="J6" s="19"/>
      <c r="K6" s="4"/>
    </row>
    <row r="7" spans="2:11" ht="19.5" customHeight="1" x14ac:dyDescent="0.4">
      <c r="B7" s="52" t="s">
        <v>35</v>
      </c>
      <c r="C7" s="53"/>
      <c r="I7" s="4" t="s">
        <v>34</v>
      </c>
      <c r="J7" s="19"/>
    </row>
    <row r="8" spans="2:11" ht="19.5" customHeight="1" x14ac:dyDescent="0.4">
      <c r="B8" s="9"/>
      <c r="I8" s="4" t="s">
        <v>33</v>
      </c>
      <c r="J8" s="19"/>
    </row>
    <row r="9" spans="2:11" ht="25.5" x14ac:dyDescent="0.4">
      <c r="B9" s="6"/>
      <c r="I9" s="4" t="s">
        <v>32</v>
      </c>
      <c r="J9" s="19"/>
    </row>
    <row r="10" spans="2:11" x14ac:dyDescent="0.4">
      <c r="B10" s="6"/>
      <c r="I10"/>
    </row>
    <row r="12" spans="2:11" ht="27.75" customHeight="1" x14ac:dyDescent="0.6">
      <c r="B12" s="86" t="s">
        <v>31</v>
      </c>
      <c r="C12" s="76"/>
      <c r="D12" s="77"/>
      <c r="E12" s="57" t="s">
        <v>30</v>
      </c>
      <c r="F12" s="57" t="s">
        <v>29</v>
      </c>
      <c r="G12" s="57" t="s">
        <v>24</v>
      </c>
      <c r="H12" s="57" t="s">
        <v>25</v>
      </c>
      <c r="I12" s="57" t="s">
        <v>28</v>
      </c>
      <c r="J12" s="58" t="s">
        <v>27</v>
      </c>
      <c r="K12" s="9"/>
    </row>
    <row r="13" spans="2:11" ht="27.75" customHeight="1" x14ac:dyDescent="0.6">
      <c r="B13" s="75"/>
      <c r="C13" s="82"/>
      <c r="D13" s="82"/>
      <c r="E13" s="59"/>
      <c r="F13" s="60"/>
      <c r="G13" s="61" t="str">
        <f>IF(見積もり!G14=0,"",見積もり!G14)</f>
        <v/>
      </c>
      <c r="H13" s="61" t="str">
        <f>IF(見積もり!H14=0,"",見積もり!H14)</f>
        <v/>
      </c>
      <c r="I13" s="61"/>
      <c r="J13" s="62"/>
      <c r="K13" s="39"/>
    </row>
    <row r="14" spans="2:11" ht="27.75" customHeight="1" x14ac:dyDescent="0.6">
      <c r="B14" s="75"/>
      <c r="C14" s="82"/>
      <c r="D14" s="82"/>
      <c r="E14" s="59"/>
      <c r="F14" s="60"/>
      <c r="G14" s="61" t="str">
        <f>IF(見積もり!G15=0,"",見積もり!G15)</f>
        <v/>
      </c>
      <c r="H14" s="61" t="str">
        <f>IF(見積もり!H15=0,"",見積もり!H15)</f>
        <v/>
      </c>
      <c r="I14" s="61"/>
      <c r="J14" s="62"/>
      <c r="K14" s="39"/>
    </row>
    <row r="15" spans="2:11" ht="27.75" customHeight="1" x14ac:dyDescent="0.6">
      <c r="B15" s="75"/>
      <c r="C15" s="78"/>
      <c r="D15" s="78"/>
      <c r="E15" s="59"/>
      <c r="F15" s="60"/>
      <c r="G15" s="61" t="str">
        <f>IF(見積もり!G16=0,"",見積もり!G16)</f>
        <v/>
      </c>
      <c r="H15" s="61" t="str">
        <f>IF(見積もり!H16=0,"",見積もり!H16)</f>
        <v/>
      </c>
      <c r="I15" s="61"/>
      <c r="J15" s="62"/>
      <c r="K15" s="39"/>
    </row>
    <row r="16" spans="2:11" ht="27.75" customHeight="1" x14ac:dyDescent="0.6">
      <c r="B16" s="75"/>
      <c r="C16" s="82"/>
      <c r="D16" s="82"/>
      <c r="E16" s="59"/>
      <c r="F16" s="60"/>
      <c r="G16" s="61" t="str">
        <f>IF(見積もり!G17=0,"",見積もり!G17)</f>
        <v/>
      </c>
      <c r="H16" s="61" t="str">
        <f>IF(見積もり!H17=0,"",見積もり!H17)</f>
        <v/>
      </c>
      <c r="I16" s="61"/>
      <c r="J16" s="62"/>
      <c r="K16" s="39"/>
    </row>
    <row r="17" spans="2:11" ht="27.75" customHeight="1" x14ac:dyDescent="0.6">
      <c r="B17" s="75"/>
      <c r="C17" s="82"/>
      <c r="D17" s="82"/>
      <c r="E17" s="59"/>
      <c r="F17" s="60"/>
      <c r="G17" s="61" t="str">
        <f>IF(見積もり!G18=0,"",見積もり!G18)</f>
        <v/>
      </c>
      <c r="H17" s="61" t="str">
        <f>IF(見積もり!H18=0,"",見積もり!H18)</f>
        <v/>
      </c>
      <c r="I17" s="61"/>
      <c r="J17" s="62"/>
      <c r="K17" s="39"/>
    </row>
    <row r="18" spans="2:11" ht="27.75" customHeight="1" x14ac:dyDescent="0.6">
      <c r="B18" s="75"/>
      <c r="C18" s="82"/>
      <c r="D18" s="82"/>
      <c r="E18" s="59"/>
      <c r="F18" s="60"/>
      <c r="G18" s="61" t="str">
        <f>IF(見積もり!G19=0,"",見積もり!G19)</f>
        <v/>
      </c>
      <c r="H18" s="61" t="str">
        <f>IF(見積もり!H19=0,"",見積もり!H19)</f>
        <v/>
      </c>
      <c r="I18" s="61"/>
      <c r="J18" s="62"/>
      <c r="K18" s="39"/>
    </row>
    <row r="19" spans="2:11" ht="27.75" customHeight="1" x14ac:dyDescent="0.6">
      <c r="B19" s="75"/>
      <c r="C19" s="82"/>
      <c r="D19" s="82"/>
      <c r="E19" s="59"/>
      <c r="F19" s="60"/>
      <c r="G19" s="61" t="str">
        <f>IF(見積もり!G20=0,"",見積もり!G20)</f>
        <v/>
      </c>
      <c r="H19" s="61" t="str">
        <f>IF(見積もり!H20=0,"",見積もり!H20)</f>
        <v/>
      </c>
      <c r="I19" s="61"/>
      <c r="J19" s="62"/>
      <c r="K19" s="39"/>
    </row>
    <row r="20" spans="2:11" ht="27.75" customHeight="1" x14ac:dyDescent="0.6">
      <c r="B20" s="75"/>
      <c r="C20" s="82"/>
      <c r="D20" s="82"/>
      <c r="E20" s="59"/>
      <c r="F20" s="60"/>
      <c r="G20" s="61" t="str">
        <f>IF(見積もり!G21=0,"",見積もり!G21)</f>
        <v/>
      </c>
      <c r="H20" s="61" t="str">
        <f>IF(見積もり!H21=0,"",見積もり!H21)</f>
        <v/>
      </c>
      <c r="I20" s="61"/>
      <c r="J20" s="62"/>
      <c r="K20" s="39"/>
    </row>
    <row r="21" spans="2:11" ht="27.75" customHeight="1" x14ac:dyDescent="0.6">
      <c r="B21" s="75"/>
      <c r="C21" s="82"/>
      <c r="D21" s="82"/>
      <c r="E21" s="59"/>
      <c r="F21" s="60"/>
      <c r="G21" s="61" t="str">
        <f>IF(見積もり!G22=0,"",見積もり!G22)</f>
        <v/>
      </c>
      <c r="H21" s="61" t="str">
        <f>IF(見積もり!H22=0,"",見積もり!H22)</f>
        <v/>
      </c>
      <c r="I21" s="61"/>
      <c r="J21" s="62"/>
      <c r="K21" s="39"/>
    </row>
    <row r="22" spans="2:11" ht="27.75" customHeight="1" x14ac:dyDescent="0.6">
      <c r="B22" s="75"/>
      <c r="C22" s="82"/>
      <c r="D22" s="82"/>
      <c r="E22" s="59"/>
      <c r="F22" s="60"/>
      <c r="G22" s="61" t="str">
        <f>IF(見積もり!G23=0,"",見積もり!G23)</f>
        <v/>
      </c>
      <c r="H22" s="61" t="str">
        <f>IF(見積もり!H23=0,"",見積もり!H23)</f>
        <v/>
      </c>
      <c r="I22" s="61"/>
      <c r="J22" s="62"/>
      <c r="K22" s="39"/>
    </row>
    <row r="23" spans="2:11" ht="27.75" customHeight="1" x14ac:dyDescent="0.6">
      <c r="B23" s="75"/>
      <c r="C23" s="82"/>
      <c r="D23" s="82"/>
      <c r="E23" s="59"/>
      <c r="F23" s="60"/>
      <c r="G23" s="61" t="str">
        <f>IF(見積もり!G24=0,"",見積もり!G24)</f>
        <v/>
      </c>
      <c r="H23" s="61" t="str">
        <f>IF(見積もり!H24=0,"",見積もり!H24)</f>
        <v/>
      </c>
      <c r="I23" s="61"/>
      <c r="J23" s="62"/>
      <c r="K23" s="39"/>
    </row>
    <row r="24" spans="2:11" ht="27.75" customHeight="1" x14ac:dyDescent="0.6">
      <c r="B24" s="75"/>
      <c r="C24" s="76"/>
      <c r="D24" s="77"/>
      <c r="E24" s="59"/>
      <c r="F24" s="60"/>
      <c r="G24" s="61" t="str">
        <f>IF(見積もり!G25=0,"",見積もり!G25)</f>
        <v/>
      </c>
      <c r="H24" s="61" t="str">
        <f>IF(見積もり!H25=0,"",見積もり!H25)</f>
        <v/>
      </c>
      <c r="I24" s="61"/>
      <c r="J24" s="62"/>
      <c r="K24" s="39"/>
    </row>
    <row r="25" spans="2:11" ht="27.75" customHeight="1" x14ac:dyDescent="0.6">
      <c r="B25" s="75"/>
      <c r="C25" s="76"/>
      <c r="D25" s="77"/>
      <c r="E25" s="59"/>
      <c r="F25" s="60"/>
      <c r="G25" s="61" t="str">
        <f>IF(見積もり!G26=0,"",見積もり!G26)</f>
        <v/>
      </c>
      <c r="H25" s="61" t="str">
        <f>IF(見積もり!H26=0,"",見積もり!H26)</f>
        <v/>
      </c>
      <c r="I25" s="61"/>
      <c r="J25" s="62"/>
      <c r="K25" s="39"/>
    </row>
    <row r="26" spans="2:11" ht="27.75" customHeight="1" x14ac:dyDescent="0.6">
      <c r="B26" s="75"/>
      <c r="C26" s="76"/>
      <c r="D26" s="77"/>
      <c r="E26" s="59"/>
      <c r="F26" s="60"/>
      <c r="G26" s="61" t="str">
        <f>IF(見積もり!G27=0,"",見積もり!G27)</f>
        <v/>
      </c>
      <c r="H26" s="61" t="str">
        <f>IF(見積もり!H27=0,"",見積もり!H27)</f>
        <v/>
      </c>
      <c r="I26" s="61"/>
      <c r="J26" s="62"/>
      <c r="K26" s="39"/>
    </row>
    <row r="27" spans="2:11" ht="27.75" customHeight="1" x14ac:dyDescent="0.6">
      <c r="B27" s="75"/>
      <c r="C27" s="76"/>
      <c r="D27" s="77"/>
      <c r="E27" s="59"/>
      <c r="F27" s="60"/>
      <c r="G27" s="61" t="str">
        <f>IF(見積もり!G28=0,"",見積もり!G28)</f>
        <v/>
      </c>
      <c r="H27" s="61" t="str">
        <f>IF(見積もり!H28=0,"",見積もり!H28)</f>
        <v/>
      </c>
      <c r="I27" s="61"/>
      <c r="J27" s="62"/>
      <c r="K27" s="39"/>
    </row>
    <row r="28" spans="2:11" ht="27.75" customHeight="1" x14ac:dyDescent="0.6">
      <c r="B28" s="75"/>
      <c r="C28" s="76"/>
      <c r="D28" s="77"/>
      <c r="E28" s="59"/>
      <c r="F28" s="60"/>
      <c r="G28" s="61" t="str">
        <f>IF(見積もり!G29=0,"",見積もり!G29)</f>
        <v/>
      </c>
      <c r="H28" s="61" t="str">
        <f>IF(見積もり!H29=0,"",見積もり!H29)</f>
        <v/>
      </c>
      <c r="I28" s="61"/>
      <c r="J28" s="62"/>
      <c r="K28" s="39"/>
    </row>
    <row r="29" spans="2:11" ht="27.75" customHeight="1" x14ac:dyDescent="0.6">
      <c r="B29" s="79"/>
      <c r="C29" s="80"/>
      <c r="D29" s="81"/>
      <c r="E29" s="59"/>
      <c r="F29" s="60"/>
      <c r="G29" s="61" t="str">
        <f>IF(見積もり!G30=0,"",見積もり!G30)</f>
        <v/>
      </c>
      <c r="H29" s="61" t="str">
        <f>IF(見積もり!H30=0,"",見積もり!H30)</f>
        <v/>
      </c>
      <c r="I29" s="61"/>
      <c r="J29" s="62"/>
      <c r="K29" s="39"/>
    </row>
    <row r="30" spans="2:11" ht="27.75" customHeight="1" x14ac:dyDescent="0.6">
      <c r="B30" s="87"/>
      <c r="C30" s="76"/>
      <c r="D30" s="88"/>
      <c r="E30" s="59"/>
      <c r="F30" s="60"/>
      <c r="G30" s="61" t="str">
        <f>IF(見積もり!G31=0,"",見積もり!G31)</f>
        <v/>
      </c>
      <c r="H30" s="61" t="str">
        <f>IF(見積もり!H31=0,"",見積もり!H31)</f>
        <v/>
      </c>
      <c r="I30" s="61"/>
      <c r="J30" s="62"/>
      <c r="K30" s="39"/>
    </row>
    <row r="31" spans="2:11" ht="27.75" customHeight="1" x14ac:dyDescent="0.6">
      <c r="B31" s="75"/>
      <c r="C31" s="78"/>
      <c r="D31" s="78"/>
      <c r="E31" s="59"/>
      <c r="F31" s="60"/>
      <c r="G31" s="61" t="str">
        <f>IF(見積もり!G32=0,"",見積もり!G32)</f>
        <v/>
      </c>
      <c r="H31" s="61" t="str">
        <f>IF(見積もり!H32=0,"",見積もり!H32)</f>
        <v/>
      </c>
      <c r="I31" s="61"/>
      <c r="J31" s="62"/>
      <c r="K31" s="39"/>
    </row>
    <row r="32" spans="2:11" ht="27.75" customHeight="1" x14ac:dyDescent="0.6">
      <c r="B32" s="75"/>
      <c r="C32" s="78"/>
      <c r="D32" s="78"/>
      <c r="E32" s="59"/>
      <c r="F32" s="60"/>
      <c r="G32" s="61" t="str">
        <f>IF(見積もり!G33=0,"",見積もり!G33)</f>
        <v/>
      </c>
      <c r="H32" s="61" t="str">
        <f>IF(見積もり!H33=0,"",見積もり!H33)</f>
        <v/>
      </c>
      <c r="I32" s="61"/>
      <c r="J32" s="62"/>
      <c r="K32" s="39"/>
    </row>
    <row r="33" spans="2:11" ht="27.75" customHeight="1" x14ac:dyDescent="0.6">
      <c r="B33" s="75"/>
      <c r="C33" s="78"/>
      <c r="D33" s="78"/>
      <c r="E33" s="59"/>
      <c r="F33" s="60"/>
      <c r="G33" s="61" t="str">
        <f>IF(見積もり!G36=0,"",見積もり!G36)</f>
        <v/>
      </c>
      <c r="H33" s="61" t="str">
        <f>IF(見積もり!H36=0,"",見積もり!H36)</f>
        <v/>
      </c>
      <c r="I33" s="61"/>
      <c r="J33" s="62"/>
      <c r="K33" s="39"/>
    </row>
    <row r="34" spans="2:11" ht="27.75" customHeight="1" x14ac:dyDescent="0.6">
      <c r="B34" s="75"/>
      <c r="C34" s="78"/>
      <c r="D34" s="78"/>
      <c r="E34" s="59"/>
      <c r="F34" s="60"/>
      <c r="G34" s="61" t="str">
        <f>IF(見積もり!G37=0,"",見積もり!G37)</f>
        <v/>
      </c>
      <c r="H34" s="61" t="str">
        <f>IF(見積もり!H37=0,"",見積もり!H37)</f>
        <v/>
      </c>
      <c r="I34" s="61"/>
      <c r="J34" s="62"/>
      <c r="K34" s="39"/>
    </row>
    <row r="35" spans="2:11" ht="27.75" customHeight="1" x14ac:dyDescent="0.6">
      <c r="B35" s="75"/>
      <c r="C35" s="78"/>
      <c r="D35" s="78"/>
      <c r="E35" s="59"/>
      <c r="F35" s="60"/>
      <c r="G35" s="61" t="str">
        <f>IF(見積もり!G40=0,"",見積もり!G40)</f>
        <v/>
      </c>
      <c r="H35" s="61" t="str">
        <f>IF(見積もり!H40=0,"",見積もり!H40)</f>
        <v/>
      </c>
      <c r="I35" s="63"/>
      <c r="J35" s="64"/>
      <c r="K35" s="39"/>
    </row>
    <row r="36" spans="2:11" ht="27.75" customHeight="1" x14ac:dyDescent="0.6">
      <c r="B36" s="89"/>
      <c r="C36" s="76"/>
      <c r="D36" s="77"/>
      <c r="E36" s="59"/>
      <c r="F36" s="60"/>
      <c r="G36" s="61" t="str">
        <f>IF(見積もり!G41=0,"",見積もり!G41)</f>
        <v/>
      </c>
      <c r="H36" s="61" t="str">
        <f>IF(見積もり!H41=0,"",見積もり!H41)</f>
        <v/>
      </c>
      <c r="I36" s="65"/>
      <c r="J36" s="64"/>
      <c r="K36" s="39"/>
    </row>
    <row r="37" spans="2:11" ht="27.75" customHeight="1" x14ac:dyDescent="0.6">
      <c r="B37" s="89"/>
      <c r="C37" s="76"/>
      <c r="D37" s="77"/>
      <c r="E37" s="59"/>
      <c r="F37" s="60"/>
      <c r="G37" s="61" t="str">
        <f>IF(見積もり!G42=0,"",見積もり!G42)</f>
        <v/>
      </c>
      <c r="H37" s="61" t="str">
        <f>IF(見積もり!H42=0,"",見積もり!H42)</f>
        <v/>
      </c>
      <c r="I37" s="65"/>
      <c r="J37" s="64"/>
      <c r="K37" s="39"/>
    </row>
    <row r="38" spans="2:11" ht="27.75" customHeight="1" x14ac:dyDescent="0.6">
      <c r="B38" s="89"/>
      <c r="C38" s="76"/>
      <c r="D38" s="77"/>
      <c r="E38" s="59"/>
      <c r="F38" s="60"/>
      <c r="G38" s="61" t="str">
        <f>IF(見積もり!G43=0,"",見積もり!G43)</f>
        <v/>
      </c>
      <c r="H38" s="61" t="str">
        <f>IF(見積もり!H43=0,"",見積もり!H43)</f>
        <v/>
      </c>
      <c r="I38" s="65"/>
      <c r="J38" s="64"/>
      <c r="K38" s="39"/>
    </row>
    <row r="39" spans="2:11" ht="27.75" customHeight="1" x14ac:dyDescent="0.6">
      <c r="B39" s="89"/>
      <c r="C39" s="76"/>
      <c r="D39" s="77"/>
      <c r="E39" s="59"/>
      <c r="F39" s="60"/>
      <c r="G39" s="61" t="str">
        <f>IF(見積もり!G44=0,"",見積もり!G44)</f>
        <v/>
      </c>
      <c r="H39" s="61" t="str">
        <f>IF(見積もり!H44=0,"",見積もり!H44)</f>
        <v/>
      </c>
      <c r="I39" s="65"/>
      <c r="J39" s="64"/>
      <c r="K39" s="39"/>
    </row>
  </sheetData>
  <mergeCells count="30">
    <mergeCell ref="B39:D39"/>
    <mergeCell ref="B32:D32"/>
    <mergeCell ref="B35:D35"/>
    <mergeCell ref="B38:D38"/>
    <mergeCell ref="B37:D37"/>
    <mergeCell ref="B34:D34"/>
    <mergeCell ref="B36:D36"/>
    <mergeCell ref="B30:D30"/>
    <mergeCell ref="B19:D19"/>
    <mergeCell ref="B28:D28"/>
    <mergeCell ref="B25:D25"/>
    <mergeCell ref="B21:D21"/>
    <mergeCell ref="B23:D23"/>
    <mergeCell ref="B26:D26"/>
    <mergeCell ref="B2:K2"/>
    <mergeCell ref="B27:D27"/>
    <mergeCell ref="B15:D15"/>
    <mergeCell ref="B33:D33"/>
    <mergeCell ref="B24:D24"/>
    <mergeCell ref="B29:D29"/>
    <mergeCell ref="B18:D18"/>
    <mergeCell ref="B22:D22"/>
    <mergeCell ref="B3:D4"/>
    <mergeCell ref="B14:D14"/>
    <mergeCell ref="B20:D20"/>
    <mergeCell ref="B13:D13"/>
    <mergeCell ref="B16:D16"/>
    <mergeCell ref="B12:D12"/>
    <mergeCell ref="B31:D31"/>
    <mergeCell ref="B17:D17"/>
  </mergeCells>
  <phoneticPr fontId="2"/>
  <pageMargins left="0.25" right="0.25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C7C0-161C-40EC-838C-5D10C2855BE0}">
  <dimension ref="A1:P23"/>
  <sheetViews>
    <sheetView zoomScaleNormal="100" zoomScaleSheetLayoutView="100" workbookViewId="0">
      <selection activeCell="P10" sqref="P10"/>
    </sheetView>
  </sheetViews>
  <sheetFormatPr defaultRowHeight="13.5" x14ac:dyDescent="0.15"/>
  <cols>
    <col min="1" max="1" width="5.625" style="41" customWidth="1"/>
    <col min="2" max="2" width="19.125" style="40" customWidth="1"/>
    <col min="3" max="4" width="8.625" style="40" customWidth="1"/>
    <col min="5" max="5" width="15.625" style="40" customWidth="1"/>
    <col min="6" max="6" width="20.625" style="40" customWidth="1"/>
    <col min="7" max="7" width="9.625" style="40" customWidth="1"/>
    <col min="8" max="8" width="10.625" style="40" customWidth="1"/>
    <col min="9" max="9" width="5.625" style="41" customWidth="1"/>
    <col min="10" max="10" width="17.75" style="40" customWidth="1"/>
    <col min="11" max="12" width="8.625" style="40" customWidth="1"/>
    <col min="13" max="13" width="15.625" style="40" customWidth="1"/>
    <col min="14" max="14" width="20.625" style="40" customWidth="1"/>
    <col min="15" max="15" width="9.625" style="40" customWidth="1"/>
    <col min="16" max="16384" width="9" style="40"/>
  </cols>
  <sheetData>
    <row r="1" spans="1:16" ht="30" customHeight="1" x14ac:dyDescent="0.15"/>
    <row r="2" spans="1:16" ht="24" x14ac:dyDescent="0.25">
      <c r="A2" s="94" t="s">
        <v>70</v>
      </c>
      <c r="B2" s="94"/>
      <c r="C2" s="94"/>
      <c r="D2" s="94"/>
      <c r="E2" s="94"/>
      <c r="F2" s="94"/>
      <c r="G2" s="94"/>
      <c r="H2" s="94"/>
      <c r="I2" s="94" t="s">
        <v>69</v>
      </c>
      <c r="J2" s="94"/>
      <c r="K2" s="94"/>
      <c r="L2" s="94"/>
      <c r="M2" s="94"/>
      <c r="N2" s="94"/>
      <c r="O2" s="94"/>
      <c r="P2" s="94"/>
    </row>
    <row r="3" spans="1:16" ht="39.950000000000003" customHeight="1" x14ac:dyDescent="0.2">
      <c r="A3" s="46"/>
      <c r="B3" s="47"/>
      <c r="C3" s="47"/>
      <c r="D3" s="47"/>
      <c r="E3" s="47"/>
      <c r="F3" s="97" t="s">
        <v>75</v>
      </c>
      <c r="G3" s="97"/>
      <c r="H3" s="97"/>
      <c r="I3" s="46"/>
      <c r="J3" s="47"/>
      <c r="K3" s="47"/>
      <c r="L3" s="47"/>
      <c r="M3" s="47"/>
      <c r="N3" s="97" t="str">
        <f>F3</f>
        <v>令和　　年　　月　　日</v>
      </c>
      <c r="O3" s="98"/>
      <c r="P3" s="98"/>
    </row>
    <row r="4" spans="1:16" ht="50.1" customHeight="1" x14ac:dyDescent="0.2">
      <c r="A4" s="40"/>
      <c r="B4" s="48" t="s">
        <v>73</v>
      </c>
      <c r="C4" s="47"/>
      <c r="D4" s="47"/>
      <c r="E4" s="47"/>
      <c r="F4" s="47"/>
      <c r="G4" s="47"/>
      <c r="H4" s="47"/>
      <c r="I4" s="40"/>
      <c r="J4" s="48" t="s">
        <v>68</v>
      </c>
      <c r="K4" s="47"/>
      <c r="L4" s="47"/>
      <c r="M4" s="47"/>
      <c r="N4" s="47"/>
      <c r="O4" s="47"/>
      <c r="P4" s="47"/>
    </row>
    <row r="5" spans="1:16" ht="80.099999999999994" customHeight="1" x14ac:dyDescent="0.2">
      <c r="A5" s="46"/>
      <c r="B5" s="47"/>
      <c r="C5" s="47"/>
      <c r="D5" s="47"/>
      <c r="E5" s="47"/>
      <c r="F5" s="95" t="s">
        <v>76</v>
      </c>
      <c r="G5" s="95"/>
      <c r="H5" s="95"/>
      <c r="I5" s="46"/>
      <c r="J5" s="47"/>
      <c r="K5" s="47"/>
      <c r="L5" s="47"/>
      <c r="M5" s="47"/>
      <c r="N5" s="95" t="s">
        <v>81</v>
      </c>
      <c r="O5" s="95"/>
      <c r="P5" s="95"/>
    </row>
    <row r="6" spans="1:16" ht="60" customHeight="1" x14ac:dyDescent="0.2">
      <c r="A6" s="96" t="s">
        <v>67</v>
      </c>
      <c r="B6" s="96"/>
      <c r="C6" s="96"/>
      <c r="D6" s="96"/>
      <c r="E6" s="96"/>
      <c r="F6" s="96"/>
      <c r="G6" s="96"/>
      <c r="H6" s="96"/>
      <c r="I6" s="96" t="s">
        <v>66</v>
      </c>
      <c r="J6" s="96"/>
      <c r="K6" s="96"/>
      <c r="L6" s="96"/>
      <c r="M6" s="96"/>
      <c r="N6" s="96"/>
      <c r="O6" s="96"/>
      <c r="P6" s="96"/>
    </row>
    <row r="7" spans="1:16" ht="50.1" customHeight="1" x14ac:dyDescent="0.15">
      <c r="A7" s="44" t="s">
        <v>65</v>
      </c>
      <c r="B7" s="43" t="s">
        <v>64</v>
      </c>
      <c r="C7" s="91" t="s">
        <v>72</v>
      </c>
      <c r="D7" s="91"/>
      <c r="E7" s="91"/>
      <c r="F7" s="91"/>
      <c r="G7" s="42"/>
      <c r="H7" s="42"/>
      <c r="I7" s="44" t="s">
        <v>65</v>
      </c>
      <c r="J7" s="43" t="s">
        <v>64</v>
      </c>
      <c r="K7" s="91" t="str">
        <f>C7</f>
        <v>リフォーム工事</v>
      </c>
      <c r="L7" s="91"/>
      <c r="M7" s="91"/>
      <c r="N7" s="91"/>
      <c r="O7" s="42"/>
      <c r="P7" s="42"/>
    </row>
    <row r="8" spans="1:16" ht="50.1" customHeight="1" x14ac:dyDescent="0.15">
      <c r="A8" s="44" t="s">
        <v>63</v>
      </c>
      <c r="B8" s="43" t="s">
        <v>42</v>
      </c>
      <c r="C8" s="92"/>
      <c r="D8" s="92"/>
      <c r="E8" s="92"/>
      <c r="F8" s="92"/>
      <c r="G8" s="42"/>
      <c r="H8" s="42"/>
      <c r="I8" s="44" t="s">
        <v>63</v>
      </c>
      <c r="J8" s="43" t="s">
        <v>42</v>
      </c>
      <c r="K8" s="92" t="str">
        <f>IF(C8=0,"",C8)</f>
        <v/>
      </c>
      <c r="L8" s="92"/>
      <c r="M8" s="92"/>
      <c r="N8" s="92"/>
      <c r="O8" s="42"/>
      <c r="P8" s="42"/>
    </row>
    <row r="9" spans="1:16" ht="50.1" customHeight="1" x14ac:dyDescent="0.15">
      <c r="A9" s="44" t="s">
        <v>62</v>
      </c>
      <c r="B9" s="43" t="s">
        <v>61</v>
      </c>
      <c r="C9" s="92" t="s">
        <v>82</v>
      </c>
      <c r="D9" s="92"/>
      <c r="E9" s="92"/>
      <c r="F9" s="92"/>
      <c r="G9" s="42"/>
      <c r="H9" s="42"/>
      <c r="I9" s="44" t="s">
        <v>62</v>
      </c>
      <c r="J9" s="43" t="s">
        <v>61</v>
      </c>
      <c r="K9" s="92" t="str">
        <f>C9</f>
        <v>令和５年５月～令和５年８月</v>
      </c>
      <c r="L9" s="92"/>
      <c r="M9" s="92"/>
      <c r="N9" s="92"/>
      <c r="O9" s="42"/>
      <c r="P9" s="42"/>
    </row>
    <row r="10" spans="1:16" ht="50.1" customHeight="1" x14ac:dyDescent="0.15">
      <c r="A10" s="44" t="s">
        <v>60</v>
      </c>
      <c r="B10" s="43" t="s">
        <v>59</v>
      </c>
      <c r="C10" s="42"/>
      <c r="D10" s="42"/>
      <c r="E10" s="42"/>
      <c r="F10" s="42"/>
      <c r="G10" s="42"/>
      <c r="H10" s="42"/>
      <c r="I10" s="44" t="s">
        <v>60</v>
      </c>
      <c r="J10" s="43" t="s">
        <v>59</v>
      </c>
      <c r="K10" s="42"/>
      <c r="L10" s="42"/>
      <c r="M10" s="42"/>
      <c r="N10" s="42"/>
      <c r="O10" s="42"/>
      <c r="P10" s="42"/>
    </row>
    <row r="11" spans="1:16" ht="9.9499999999999993" customHeight="1" x14ac:dyDescent="0.15">
      <c r="A11" s="44"/>
      <c r="B11" s="43"/>
      <c r="C11" s="42"/>
      <c r="D11" s="42"/>
      <c r="E11" s="42"/>
      <c r="F11" s="42"/>
      <c r="G11" s="42"/>
      <c r="H11" s="42"/>
      <c r="I11" s="44"/>
      <c r="J11" s="43"/>
      <c r="K11" s="42"/>
      <c r="L11" s="42"/>
      <c r="M11" s="42"/>
      <c r="N11" s="42"/>
      <c r="O11" s="42"/>
      <c r="P11" s="42"/>
    </row>
    <row r="12" spans="1:16" ht="24.95" customHeight="1" x14ac:dyDescent="0.15">
      <c r="A12" s="42"/>
      <c r="B12" s="45" t="s">
        <v>58</v>
      </c>
      <c r="C12" s="45" t="s">
        <v>57</v>
      </c>
      <c r="D12" s="45" t="s">
        <v>56</v>
      </c>
      <c r="E12" s="45" t="s">
        <v>55</v>
      </c>
      <c r="F12" s="93" t="s">
        <v>54</v>
      </c>
      <c r="G12" s="93"/>
      <c r="H12" s="42"/>
      <c r="I12" s="42"/>
      <c r="J12" s="45" t="s">
        <v>58</v>
      </c>
      <c r="K12" s="45" t="s">
        <v>57</v>
      </c>
      <c r="L12" s="45" t="s">
        <v>56</v>
      </c>
      <c r="M12" s="45" t="s">
        <v>55</v>
      </c>
      <c r="N12" s="93" t="s">
        <v>54</v>
      </c>
      <c r="O12" s="93"/>
      <c r="P12" s="42"/>
    </row>
    <row r="13" spans="1:16" ht="24.95" customHeight="1" x14ac:dyDescent="0.15">
      <c r="A13" s="43"/>
      <c r="B13" s="49" t="s">
        <v>74</v>
      </c>
      <c r="C13" s="45">
        <v>1</v>
      </c>
      <c r="D13" s="45" t="s">
        <v>71</v>
      </c>
      <c r="E13" s="45"/>
      <c r="F13" s="90">
        <f>見積もり!I42</f>
        <v>0</v>
      </c>
      <c r="G13" s="90"/>
      <c r="H13" s="42"/>
      <c r="I13" s="43"/>
      <c r="J13" s="49" t="str">
        <f>B13</f>
        <v>内窓設置工事</v>
      </c>
      <c r="K13" s="45">
        <f>C13</f>
        <v>1</v>
      </c>
      <c r="L13" s="45" t="str">
        <f>D13</f>
        <v>式</v>
      </c>
      <c r="M13" s="45"/>
      <c r="N13" s="90">
        <f>F13</f>
        <v>0</v>
      </c>
      <c r="O13" s="90"/>
      <c r="P13" s="42"/>
    </row>
    <row r="14" spans="1:16" ht="24.95" customHeight="1" x14ac:dyDescent="0.15">
      <c r="A14" s="43"/>
      <c r="B14" s="45"/>
      <c r="C14" s="45"/>
      <c r="D14" s="45"/>
      <c r="E14" s="45"/>
      <c r="F14" s="90"/>
      <c r="G14" s="90"/>
      <c r="H14" s="42"/>
      <c r="I14" s="43"/>
      <c r="J14" s="45"/>
      <c r="K14" s="45"/>
      <c r="L14" s="45"/>
      <c r="M14" s="45"/>
      <c r="N14" s="90"/>
      <c r="O14" s="90"/>
      <c r="P14" s="42"/>
    </row>
    <row r="15" spans="1:16" ht="24.95" customHeight="1" x14ac:dyDescent="0.15">
      <c r="A15" s="43"/>
      <c r="B15" s="45" t="s">
        <v>53</v>
      </c>
      <c r="C15" s="45"/>
      <c r="D15" s="45"/>
      <c r="E15" s="45"/>
      <c r="F15" s="90">
        <f>F13*0.1</f>
        <v>0</v>
      </c>
      <c r="G15" s="90"/>
      <c r="H15" s="42"/>
      <c r="I15" s="43"/>
      <c r="J15" s="45" t="str">
        <f>B15</f>
        <v>消費税</v>
      </c>
      <c r="K15" s="45"/>
      <c r="L15" s="45"/>
      <c r="M15" s="45"/>
      <c r="N15" s="90">
        <f>F15</f>
        <v>0</v>
      </c>
      <c r="O15" s="90"/>
      <c r="P15" s="42"/>
    </row>
    <row r="16" spans="1:16" ht="24.95" customHeight="1" x14ac:dyDescent="0.15">
      <c r="A16" s="43"/>
      <c r="B16" s="45" t="s">
        <v>52</v>
      </c>
      <c r="C16" s="45"/>
      <c r="D16" s="45"/>
      <c r="E16" s="45"/>
      <c r="F16" s="90">
        <f>F13*1.1</f>
        <v>0</v>
      </c>
      <c r="G16" s="90"/>
      <c r="H16" s="42"/>
      <c r="I16" s="43"/>
      <c r="J16" s="45" t="s">
        <v>52</v>
      </c>
      <c r="K16" s="45"/>
      <c r="L16" s="45"/>
      <c r="M16" s="45"/>
      <c r="N16" s="90">
        <f>F16</f>
        <v>0</v>
      </c>
      <c r="O16" s="90"/>
      <c r="P16" s="42"/>
    </row>
    <row r="17" spans="1:16" ht="30" customHeight="1" x14ac:dyDescent="0.15">
      <c r="A17" s="44" t="s">
        <v>50</v>
      </c>
      <c r="B17" s="42" t="s">
        <v>49</v>
      </c>
      <c r="C17" s="42" t="s">
        <v>51</v>
      </c>
      <c r="D17" s="42"/>
      <c r="E17" s="42"/>
      <c r="F17" s="42"/>
      <c r="G17" s="42"/>
      <c r="H17" s="42"/>
      <c r="I17" s="44" t="s">
        <v>50</v>
      </c>
      <c r="J17" s="42" t="s">
        <v>49</v>
      </c>
      <c r="K17" s="42" t="s">
        <v>43</v>
      </c>
      <c r="L17" s="42"/>
      <c r="M17" s="42"/>
      <c r="N17" s="42"/>
      <c r="O17" s="42"/>
      <c r="P17" s="42"/>
    </row>
    <row r="18" spans="1:16" ht="24.95" customHeight="1" x14ac:dyDescent="0.15">
      <c r="A18" s="43"/>
      <c r="B18" s="42"/>
      <c r="C18" s="42" t="s">
        <v>48</v>
      </c>
      <c r="D18" s="42"/>
      <c r="E18" s="42"/>
      <c r="F18" s="42"/>
      <c r="G18" s="42"/>
      <c r="H18" s="42"/>
      <c r="I18" s="43"/>
      <c r="J18" s="42"/>
      <c r="K18" s="42"/>
      <c r="L18" s="42"/>
      <c r="M18" s="42"/>
      <c r="N18" s="42"/>
      <c r="O18" s="42"/>
      <c r="P18" s="42"/>
    </row>
    <row r="19" spans="1:16" ht="24.95" customHeight="1" x14ac:dyDescent="0.15">
      <c r="A19" s="43"/>
      <c r="B19" s="42"/>
      <c r="C19" s="42" t="s">
        <v>47</v>
      </c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  <c r="O19" s="42"/>
      <c r="P19" s="42"/>
    </row>
    <row r="20" spans="1:16" ht="24.95" customHeight="1" x14ac:dyDescent="0.15">
      <c r="A20" s="43"/>
      <c r="B20" s="42"/>
      <c r="C20" s="42"/>
      <c r="D20" s="42"/>
      <c r="E20" s="42"/>
      <c r="F20" s="42"/>
      <c r="G20" s="42"/>
      <c r="H20" s="42"/>
      <c r="I20" s="43"/>
      <c r="J20" s="42"/>
      <c r="K20" s="42"/>
      <c r="L20" s="42"/>
      <c r="M20" s="42"/>
      <c r="N20" s="42"/>
      <c r="O20" s="42"/>
      <c r="P20" s="42"/>
    </row>
    <row r="21" spans="1:16" ht="24.95" customHeight="1" x14ac:dyDescent="0.15">
      <c r="A21" s="44" t="s">
        <v>45</v>
      </c>
      <c r="B21" s="42" t="s">
        <v>44</v>
      </c>
      <c r="C21" s="42" t="s">
        <v>46</v>
      </c>
      <c r="D21" s="42"/>
      <c r="E21" s="42"/>
      <c r="F21" s="42"/>
      <c r="G21" s="42"/>
      <c r="H21" s="42"/>
      <c r="I21" s="44" t="s">
        <v>45</v>
      </c>
      <c r="J21" s="42" t="s">
        <v>44</v>
      </c>
      <c r="K21" s="42" t="s">
        <v>43</v>
      </c>
      <c r="L21" s="42"/>
      <c r="M21" s="42"/>
      <c r="N21" s="42"/>
      <c r="O21" s="42"/>
      <c r="P21" s="42"/>
    </row>
    <row r="22" spans="1:16" ht="24.95" customHeight="1" x14ac:dyDescent="0.15">
      <c r="A22" s="43"/>
      <c r="B22" s="42"/>
      <c r="C22" s="42"/>
      <c r="D22" s="42"/>
      <c r="E22" s="42"/>
      <c r="F22" s="42"/>
      <c r="G22" s="42"/>
      <c r="H22" s="42"/>
      <c r="I22" s="43"/>
      <c r="J22" s="42"/>
      <c r="K22" s="42"/>
      <c r="L22" s="42"/>
      <c r="M22" s="42"/>
      <c r="N22" s="42"/>
      <c r="O22" s="42"/>
      <c r="P22" s="42"/>
    </row>
    <row r="23" spans="1:16" ht="24.95" customHeight="1" x14ac:dyDescent="0.15">
      <c r="A23" s="43"/>
      <c r="B23" s="42"/>
      <c r="C23" s="42"/>
      <c r="D23" s="42"/>
      <c r="E23" s="42"/>
      <c r="F23" s="42"/>
      <c r="G23" s="42"/>
      <c r="H23" s="42"/>
      <c r="I23" s="43"/>
      <c r="J23" s="42"/>
      <c r="K23" s="42"/>
      <c r="L23" s="42"/>
      <c r="M23" s="42"/>
      <c r="N23" s="42"/>
      <c r="O23" s="42"/>
      <c r="P23" s="42"/>
    </row>
  </sheetData>
  <mergeCells count="24">
    <mergeCell ref="I2:P2"/>
    <mergeCell ref="N3:P3"/>
    <mergeCell ref="N5:P5"/>
    <mergeCell ref="I6:P6"/>
    <mergeCell ref="F15:G15"/>
    <mergeCell ref="N15:O15"/>
    <mergeCell ref="F13:G13"/>
    <mergeCell ref="F16:G16"/>
    <mergeCell ref="F14:G14"/>
    <mergeCell ref="A2:H2"/>
    <mergeCell ref="C7:F7"/>
    <mergeCell ref="C8:F8"/>
    <mergeCell ref="C9:F9"/>
    <mergeCell ref="F5:H5"/>
    <mergeCell ref="A6:H6"/>
    <mergeCell ref="F3:H3"/>
    <mergeCell ref="F12:G12"/>
    <mergeCell ref="N16:O16"/>
    <mergeCell ref="K7:N7"/>
    <mergeCell ref="K8:N8"/>
    <mergeCell ref="K9:N9"/>
    <mergeCell ref="N12:O12"/>
    <mergeCell ref="N13:O13"/>
    <mergeCell ref="N14:O14"/>
  </mergeCells>
  <phoneticPr fontId="2"/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46" orientation="portrait" r:id="rId1"/>
  <colBreaks count="1" manualBreakCount="1">
    <brk id="8" max="22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AA4-0136-4DF1-A4F0-DA510DFA5E5B}">
  <dimension ref="A1:F25"/>
  <sheetViews>
    <sheetView workbookViewId="0">
      <selection activeCell="K10" sqref="K10"/>
    </sheetView>
  </sheetViews>
  <sheetFormatPr defaultRowHeight="18.75" x14ac:dyDescent="0.4"/>
  <cols>
    <col min="2" max="2" width="26.75" customWidth="1"/>
    <col min="3" max="3" width="24.25" customWidth="1"/>
    <col min="5" max="6" width="12.75" customWidth="1"/>
  </cols>
  <sheetData>
    <row r="1" spans="1:6" x14ac:dyDescent="0.4">
      <c r="A1" s="21"/>
      <c r="B1" s="21" t="s">
        <v>13</v>
      </c>
      <c r="C1" s="21" t="s">
        <v>77</v>
      </c>
      <c r="D1" s="21" t="s">
        <v>78</v>
      </c>
      <c r="E1" s="21" t="s">
        <v>79</v>
      </c>
      <c r="F1" s="21" t="s">
        <v>80</v>
      </c>
    </row>
    <row r="2" spans="1:6" x14ac:dyDescent="0.4">
      <c r="A2" s="50"/>
      <c r="B2" s="50">
        <f>見積もり!B14</f>
        <v>0</v>
      </c>
      <c r="C2" s="50"/>
      <c r="D2" s="50"/>
      <c r="E2" s="28">
        <f>見積もり!K14</f>
        <v>0</v>
      </c>
      <c r="F2" s="28">
        <f>見積もり!I14</f>
        <v>0</v>
      </c>
    </row>
    <row r="3" spans="1:6" x14ac:dyDescent="0.4">
      <c r="A3" s="50"/>
      <c r="B3" s="50">
        <f>見積もり!B15</f>
        <v>0</v>
      </c>
      <c r="C3" s="50"/>
      <c r="D3" s="50"/>
      <c r="E3" s="28">
        <f>見積もり!K15</f>
        <v>0</v>
      </c>
      <c r="F3" s="28">
        <f>見積もり!I15</f>
        <v>0</v>
      </c>
    </row>
    <row r="4" spans="1:6" x14ac:dyDescent="0.4">
      <c r="A4" s="50"/>
      <c r="B4" s="50">
        <f>見積もり!B16</f>
        <v>0</v>
      </c>
      <c r="C4" s="50"/>
      <c r="D4" s="50"/>
      <c r="E4" s="28">
        <f>見積もり!K16</f>
        <v>0</v>
      </c>
      <c r="F4" s="28">
        <f>見積もり!I16</f>
        <v>0</v>
      </c>
    </row>
    <row r="5" spans="1:6" x14ac:dyDescent="0.4">
      <c r="A5" s="50"/>
      <c r="B5" s="50">
        <f>見積もり!B17</f>
        <v>0</v>
      </c>
      <c r="C5" s="50"/>
      <c r="D5" s="50"/>
      <c r="E5" s="28">
        <f>見積もり!K17</f>
        <v>0</v>
      </c>
      <c r="F5" s="28">
        <f>見積もり!I17</f>
        <v>0</v>
      </c>
    </row>
    <row r="6" spans="1:6" x14ac:dyDescent="0.4">
      <c r="A6" s="50"/>
      <c r="B6" s="50">
        <f>見積もり!B18</f>
        <v>0</v>
      </c>
      <c r="C6" s="50"/>
      <c r="D6" s="50"/>
      <c r="E6" s="28">
        <f>見積もり!K18</f>
        <v>0</v>
      </c>
      <c r="F6" s="28">
        <f>見積もり!I18</f>
        <v>0</v>
      </c>
    </row>
    <row r="7" spans="1:6" x14ac:dyDescent="0.4">
      <c r="A7" s="50"/>
      <c r="B7" s="50">
        <f>見積もり!B19</f>
        <v>0</v>
      </c>
      <c r="C7" s="50"/>
      <c r="D7" s="50"/>
      <c r="E7" s="28">
        <f>見積もり!K19</f>
        <v>0</v>
      </c>
      <c r="F7" s="28">
        <f>見積もり!I19</f>
        <v>0</v>
      </c>
    </row>
    <row r="8" spans="1:6" x14ac:dyDescent="0.4">
      <c r="A8" s="50"/>
      <c r="B8" s="50">
        <f>見積もり!B20</f>
        <v>0</v>
      </c>
      <c r="C8" s="50"/>
      <c r="D8" s="50"/>
      <c r="E8" s="28">
        <f>見積もり!K20</f>
        <v>0</v>
      </c>
      <c r="F8" s="28">
        <f>見積もり!I20</f>
        <v>0</v>
      </c>
    </row>
    <row r="9" spans="1:6" x14ac:dyDescent="0.4">
      <c r="A9" s="50"/>
      <c r="B9" s="50">
        <f>見積もり!B21</f>
        <v>0</v>
      </c>
      <c r="C9" s="50"/>
      <c r="D9" s="50"/>
      <c r="E9" s="28">
        <f>見積もり!K21</f>
        <v>0</v>
      </c>
      <c r="F9" s="28">
        <f>見積もり!I21</f>
        <v>0</v>
      </c>
    </row>
    <row r="10" spans="1:6" x14ac:dyDescent="0.4">
      <c r="A10" s="50"/>
      <c r="B10" s="50">
        <f>見積もり!B22</f>
        <v>0</v>
      </c>
      <c r="C10" s="50"/>
      <c r="D10" s="50"/>
      <c r="E10" s="28">
        <f>見積もり!K22</f>
        <v>0</v>
      </c>
      <c r="F10" s="28">
        <f>見積もり!I22</f>
        <v>0</v>
      </c>
    </row>
    <row r="11" spans="1:6" x14ac:dyDescent="0.4">
      <c r="A11" s="50"/>
      <c r="B11" s="50">
        <f>見積もり!B23</f>
        <v>0</v>
      </c>
      <c r="C11" s="50"/>
      <c r="D11" s="50"/>
      <c r="E11" s="28">
        <f>見積もり!K23</f>
        <v>0</v>
      </c>
      <c r="F11" s="28">
        <f>見積もり!I23</f>
        <v>0</v>
      </c>
    </row>
    <row r="12" spans="1:6" x14ac:dyDescent="0.4">
      <c r="A12" s="50"/>
      <c r="B12" s="50">
        <f>見積もり!B24</f>
        <v>0</v>
      </c>
      <c r="C12" s="50"/>
      <c r="D12" s="50"/>
      <c r="E12" s="28">
        <f>見積もり!K24</f>
        <v>0</v>
      </c>
      <c r="F12" s="28">
        <f>見積もり!I24</f>
        <v>0</v>
      </c>
    </row>
    <row r="13" spans="1:6" x14ac:dyDescent="0.4">
      <c r="A13" s="50"/>
      <c r="B13" s="50">
        <f>見積もり!B25</f>
        <v>0</v>
      </c>
      <c r="C13" s="50"/>
      <c r="D13" s="50"/>
      <c r="E13" s="28">
        <f>見積もり!K25</f>
        <v>0</v>
      </c>
      <c r="F13" s="28">
        <f>見積もり!I25</f>
        <v>0</v>
      </c>
    </row>
    <row r="14" spans="1:6" x14ac:dyDescent="0.4">
      <c r="A14" s="50"/>
      <c r="B14" s="50">
        <f>見積もり!B26</f>
        <v>0</v>
      </c>
      <c r="C14" s="50"/>
      <c r="D14" s="50"/>
      <c r="E14" s="28">
        <f>見積もり!K26</f>
        <v>0</v>
      </c>
      <c r="F14" s="28">
        <f>見積もり!I26</f>
        <v>0</v>
      </c>
    </row>
    <row r="15" spans="1:6" x14ac:dyDescent="0.4">
      <c r="A15" s="50"/>
      <c r="B15" s="50">
        <f>見積もり!B27</f>
        <v>0</v>
      </c>
      <c r="C15" s="50"/>
      <c r="D15" s="50"/>
      <c r="E15" s="28">
        <f>見積もり!K27</f>
        <v>0</v>
      </c>
      <c r="F15" s="28">
        <f>見積もり!I27</f>
        <v>0</v>
      </c>
    </row>
    <row r="16" spans="1:6" x14ac:dyDescent="0.4">
      <c r="A16" s="50"/>
      <c r="B16" s="50">
        <f>見積もり!B28</f>
        <v>0</v>
      </c>
      <c r="C16" s="50"/>
      <c r="D16" s="50"/>
      <c r="E16" s="28">
        <f>見積もり!K28</f>
        <v>0</v>
      </c>
      <c r="F16" s="28">
        <f>見積もり!I28</f>
        <v>0</v>
      </c>
    </row>
    <row r="17" spans="1:6" x14ac:dyDescent="0.4">
      <c r="A17" s="50"/>
      <c r="B17" s="50">
        <f>見積もり!B29</f>
        <v>0</v>
      </c>
      <c r="C17" s="50"/>
      <c r="D17" s="50"/>
      <c r="E17" s="28">
        <f>見積もり!K29</f>
        <v>0</v>
      </c>
      <c r="F17" s="28">
        <f>見積もり!I29</f>
        <v>0</v>
      </c>
    </row>
    <row r="18" spans="1:6" x14ac:dyDescent="0.4">
      <c r="A18" s="50"/>
      <c r="B18" s="50">
        <f>見積もり!B30</f>
        <v>0</v>
      </c>
      <c r="C18" s="50"/>
      <c r="D18" s="50"/>
      <c r="E18" s="28">
        <f>見積もり!K30</f>
        <v>0</v>
      </c>
      <c r="F18" s="28">
        <f>見積もり!I30</f>
        <v>0</v>
      </c>
    </row>
    <row r="19" spans="1:6" x14ac:dyDescent="0.4">
      <c r="A19" s="50"/>
      <c r="B19" s="50">
        <f>見積もり!B31</f>
        <v>0</v>
      </c>
      <c r="C19" s="50"/>
      <c r="D19" s="50"/>
      <c r="E19" s="28">
        <f>見積もり!K31</f>
        <v>0</v>
      </c>
      <c r="F19" s="28">
        <f>見積もり!I31</f>
        <v>0</v>
      </c>
    </row>
    <row r="20" spans="1:6" x14ac:dyDescent="0.4">
      <c r="A20" s="50"/>
      <c r="B20" s="50">
        <f>見積もり!B32</f>
        <v>0</v>
      </c>
      <c r="C20" s="50"/>
      <c r="D20" s="50"/>
      <c r="E20" s="28">
        <f>見積もり!K32</f>
        <v>0</v>
      </c>
      <c r="F20" s="28">
        <f>見積もり!I32</f>
        <v>0</v>
      </c>
    </row>
    <row r="21" spans="1:6" x14ac:dyDescent="0.4">
      <c r="A21" s="50"/>
      <c r="B21" s="50">
        <f>見積もり!B33</f>
        <v>0</v>
      </c>
      <c r="C21" s="50"/>
      <c r="D21" s="50"/>
      <c r="E21" s="28">
        <f>見積もり!K33</f>
        <v>0</v>
      </c>
      <c r="F21" s="28">
        <f>見積もり!I33</f>
        <v>0</v>
      </c>
    </row>
    <row r="22" spans="1:6" x14ac:dyDescent="0.4">
      <c r="A22" s="50"/>
      <c r="B22" s="50">
        <f>見積もり!B36</f>
        <v>0</v>
      </c>
      <c r="C22" s="50"/>
      <c r="D22" s="50"/>
      <c r="E22" s="28">
        <f>見積もり!K36</f>
        <v>0</v>
      </c>
      <c r="F22" s="28">
        <f>見積もり!I36</f>
        <v>0</v>
      </c>
    </row>
    <row r="23" spans="1:6" x14ac:dyDescent="0.4">
      <c r="A23" s="50"/>
      <c r="B23" s="50">
        <f>見積もり!B37</f>
        <v>0</v>
      </c>
      <c r="C23" s="50"/>
      <c r="D23" s="50"/>
      <c r="E23" s="28">
        <f>見積もり!K37</f>
        <v>0</v>
      </c>
      <c r="F23" s="28">
        <f>見積もり!I37</f>
        <v>0</v>
      </c>
    </row>
    <row r="24" spans="1:6" x14ac:dyDescent="0.4">
      <c r="A24" s="50"/>
      <c r="B24" s="50">
        <f>見積もり!B40</f>
        <v>0</v>
      </c>
      <c r="C24" s="50"/>
      <c r="D24" s="50"/>
      <c r="E24" s="28">
        <f>見積もり!K40</f>
        <v>0</v>
      </c>
      <c r="F24" s="28">
        <f>見積もり!I40</f>
        <v>0</v>
      </c>
    </row>
    <row r="25" spans="1:6" x14ac:dyDescent="0.4">
      <c r="A25" s="50"/>
      <c r="B25" s="50">
        <f>見積もり!B41</f>
        <v>0</v>
      </c>
      <c r="C25" s="50"/>
      <c r="D25" s="50"/>
      <c r="E25" s="28">
        <f>見積もり!K41</f>
        <v>0</v>
      </c>
      <c r="F25" s="28">
        <f>見積もり!I41</f>
        <v>0</v>
      </c>
    </row>
  </sheetData>
  <autoFilter ref="A1:F1" xr:uid="{04386AA4-0136-4DF1-A4F0-DA510DFA5E5B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見積もり</vt:lpstr>
      <vt:lpstr>見積もり補助金記載なし</vt:lpstr>
      <vt:lpstr>計算表</vt:lpstr>
      <vt:lpstr>発注書</vt:lpstr>
      <vt:lpstr>注文書</vt:lpstr>
      <vt:lpstr>型番申請用</vt:lpstr>
      <vt:lpstr>見積もり!Print_Area</vt:lpstr>
      <vt:lpstr>見積もり補助金記載なし!Print_Area</vt:lpstr>
      <vt:lpstr>注文書!Print_Area</vt:lpstr>
      <vt:lpstr>発注書!Print_Area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</dc:creator>
  <cp:lastModifiedBy>plas</cp:lastModifiedBy>
  <cp:lastPrinted>2023-03-29T08:11:59Z</cp:lastPrinted>
  <dcterms:created xsi:type="dcterms:W3CDTF">2023-03-06T08:50:31Z</dcterms:created>
  <dcterms:modified xsi:type="dcterms:W3CDTF">2023-05-02T05:18:56Z</dcterms:modified>
</cp:coreProperties>
</file>