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dwin\Desktop\"/>
    </mc:Choice>
  </mc:AlternateContent>
  <xr:revisionPtr revIDLastSave="51" documentId="8_{61596CA2-9CB8-46DB-BB4D-761F64B85F8C}" xr6:coauthVersionLast="47" xr6:coauthVersionMax="47" xr10:uidLastSave="{0C0D61DB-2C3F-4ADA-B73A-E86D524A57A7}"/>
  <bookViews>
    <workbookView xWindow="-120" yWindow="-120" windowWidth="19440" windowHeight="15000" xr2:uid="{911C6152-1B23-48A7-B8BA-37BD02AEC135}"/>
  </bookViews>
  <sheets>
    <sheet name="End point -End poin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  <c r="M40" i="1"/>
  <c r="M39" i="1"/>
  <c r="M38" i="1"/>
  <c r="L39" i="1"/>
  <c r="K39" i="1"/>
  <c r="J39" i="1"/>
  <c r="I39" i="1"/>
  <c r="H39" i="1"/>
  <c r="G39" i="1"/>
  <c r="F39" i="1"/>
  <c r="E39" i="1"/>
  <c r="D39" i="1"/>
  <c r="C39" i="1"/>
  <c r="B39" i="1"/>
  <c r="L38" i="1"/>
  <c r="K38" i="1"/>
  <c r="J38" i="1"/>
  <c r="I38" i="1"/>
  <c r="H38" i="1"/>
  <c r="G38" i="1"/>
  <c r="F38" i="1"/>
  <c r="E38" i="1"/>
  <c r="D38" i="1"/>
  <c r="C38" i="1"/>
  <c r="B38" i="1"/>
  <c r="C26" i="1"/>
  <c r="D26" i="1"/>
  <c r="B26" i="1"/>
  <c r="C25" i="1"/>
  <c r="D25" i="1"/>
  <c r="E25" i="1"/>
  <c r="F25" i="1"/>
  <c r="G25" i="1"/>
  <c r="H25" i="1"/>
  <c r="I25" i="1"/>
  <c r="J25" i="1"/>
  <c r="K25" i="1"/>
  <c r="L25" i="1"/>
  <c r="B25" i="1"/>
  <c r="C24" i="1"/>
  <c r="D24" i="1"/>
  <c r="E24" i="1"/>
  <c r="F24" i="1"/>
  <c r="G24" i="1"/>
  <c r="H24" i="1"/>
  <c r="I24" i="1"/>
  <c r="J24" i="1"/>
  <c r="K24" i="1"/>
  <c r="L24" i="1"/>
  <c r="B24" i="1"/>
  <c r="C40" i="1" l="1"/>
  <c r="D40" i="1"/>
  <c r="E40" i="1"/>
  <c r="F40" i="1"/>
  <c r="G40" i="1"/>
  <c r="H40" i="1"/>
  <c r="I40" i="1"/>
  <c r="J40" i="1"/>
  <c r="K40" i="1"/>
  <c r="L40" i="1"/>
  <c r="E26" i="1"/>
  <c r="L26" i="1"/>
  <c r="K26" i="1"/>
  <c r="J26" i="1"/>
  <c r="I26" i="1"/>
  <c r="H26" i="1"/>
  <c r="G26" i="1"/>
  <c r="F26" i="1"/>
</calcChain>
</file>

<file path=xl/sharedStrings.xml><?xml version="1.0" encoding="utf-8"?>
<sst xmlns="http://schemas.openxmlformats.org/spreadsheetml/2006/main" count="47" uniqueCount="37">
  <si>
    <t>User: USER</t>
  </si>
  <si>
    <t>Path: C:\Program Files (x86)\BMG\Omega\User\Data\</t>
  </si>
  <si>
    <t>Test ID: 975</t>
  </si>
  <si>
    <t>Test Name: GFP BOTTOM</t>
  </si>
  <si>
    <t>Date: 27/11/2024</t>
  </si>
  <si>
    <t>Time: 14:39:20</t>
  </si>
  <si>
    <t>Fluorescence (FI)</t>
  </si>
  <si>
    <t>End point</t>
  </si>
  <si>
    <t>1. Blank corrected based on Raw Data (485/520)</t>
  </si>
  <si>
    <t>Average of all blanks used</t>
  </si>
  <si>
    <t>A</t>
  </si>
  <si>
    <t>B</t>
  </si>
  <si>
    <t>C</t>
  </si>
  <si>
    <t>D</t>
  </si>
  <si>
    <t>x29274</t>
  </si>
  <si>
    <t>x7616</t>
  </si>
  <si>
    <t>x896</t>
  </si>
  <si>
    <t>x628</t>
  </si>
  <si>
    <t>x525</t>
  </si>
  <si>
    <t>x68</t>
  </si>
  <si>
    <t>x93</t>
  </si>
  <si>
    <t>x100</t>
  </si>
  <si>
    <t>E</t>
  </si>
  <si>
    <t>F</t>
  </si>
  <si>
    <t>G</t>
  </si>
  <si>
    <t>H</t>
  </si>
  <si>
    <t>Av</t>
  </si>
  <si>
    <t>Stdev</t>
  </si>
  <si>
    <t>% erro</t>
  </si>
  <si>
    <t>2. Raw Data (485/520)</t>
  </si>
  <si>
    <t>x7858</t>
  </si>
  <si>
    <t>1138x</t>
  </si>
  <si>
    <t>870x</t>
  </si>
  <si>
    <t>767x</t>
  </si>
  <si>
    <t>310x</t>
  </si>
  <si>
    <t>335x</t>
  </si>
  <si>
    <t>342x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</si>
</sst>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4" xfId="0" applyBorder="1"/>
    <xf numFmtId="0" fontId="1" fillId="0" borderId="10" xfId="0" applyFont="1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B503D-FD72-49DD-96B1-FAAC21C83883}">
  <dimension ref="A3:O40"/>
  <sheetViews>
    <sheetView tabSelected="1" topLeftCell="A7" workbookViewId="0">
      <selection activeCell="J20" sqref="J20"/>
    </sheetView>
  </sheetViews>
  <sheetFormatPr defaultRowHeight="15"/>
  <cols>
    <col min="1" max="1" width="4.28515625" customWidth="1"/>
    <col min="15" max="15" width="30.7109375" customWidth="1"/>
  </cols>
  <sheetData>
    <row r="3" spans="1:15">
      <c r="A3" t="s">
        <v>0</v>
      </c>
    </row>
    <row r="4" spans="1:15">
      <c r="A4" t="s">
        <v>1</v>
      </c>
    </row>
    <row r="5" spans="1:15">
      <c r="A5" t="s">
        <v>2</v>
      </c>
    </row>
    <row r="6" spans="1:15">
      <c r="A6" t="s">
        <v>3</v>
      </c>
    </row>
    <row r="7" spans="1:15">
      <c r="A7" t="s">
        <v>4</v>
      </c>
    </row>
    <row r="8" spans="1:15">
      <c r="A8" t="s">
        <v>5</v>
      </c>
    </row>
    <row r="9" spans="1:15">
      <c r="A9" t="s">
        <v>6</v>
      </c>
    </row>
    <row r="13" spans="1:15">
      <c r="A13" s="1" t="s">
        <v>7</v>
      </c>
    </row>
    <row r="14" spans="1:15">
      <c r="B14" t="s">
        <v>8</v>
      </c>
      <c r="O14" s="12"/>
    </row>
    <row r="15" spans="1:15"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O15" s="13" t="s">
        <v>9</v>
      </c>
    </row>
    <row r="16" spans="1:15">
      <c r="A16" s="2" t="s">
        <v>10</v>
      </c>
      <c r="B16" s="3">
        <v>134684</v>
      </c>
      <c r="C16" s="4">
        <v>72996</v>
      </c>
      <c r="D16" s="4">
        <v>38850</v>
      </c>
      <c r="E16" s="4">
        <v>20113</v>
      </c>
      <c r="F16" s="4">
        <v>10102</v>
      </c>
      <c r="G16" s="4">
        <v>5308</v>
      </c>
      <c r="H16" s="4">
        <v>2682</v>
      </c>
      <c r="I16" s="4">
        <v>1346</v>
      </c>
      <c r="J16" s="4">
        <v>703</v>
      </c>
      <c r="K16" s="4">
        <v>352</v>
      </c>
      <c r="L16" s="4">
        <v>331</v>
      </c>
      <c r="M16" s="5"/>
      <c r="O16" s="14"/>
    </row>
    <row r="17" spans="1:13">
      <c r="A17" s="2" t="s">
        <v>11</v>
      </c>
      <c r="B17" s="6">
        <v>132972</v>
      </c>
      <c r="C17" s="7">
        <v>73316</v>
      </c>
      <c r="D17" s="7">
        <v>39024</v>
      </c>
      <c r="E17" s="7">
        <v>20104</v>
      </c>
      <c r="F17" s="7">
        <v>10149</v>
      </c>
      <c r="G17" s="7">
        <v>5104</v>
      </c>
      <c r="H17" s="7">
        <v>2614</v>
      </c>
      <c r="I17" s="7">
        <v>1316</v>
      </c>
      <c r="J17" s="7">
        <v>671</v>
      </c>
      <c r="K17" s="7">
        <v>350</v>
      </c>
      <c r="L17" s="7">
        <v>328</v>
      </c>
      <c r="M17" s="8"/>
    </row>
    <row r="18" spans="1:13">
      <c r="A18" s="2" t="s">
        <v>12</v>
      </c>
      <c r="B18" s="6">
        <v>133595</v>
      </c>
      <c r="C18" s="7">
        <v>73172</v>
      </c>
      <c r="D18" s="7">
        <v>39296</v>
      </c>
      <c r="E18" s="7">
        <v>20207</v>
      </c>
      <c r="F18" s="7">
        <v>10245</v>
      </c>
      <c r="G18" s="7">
        <v>5231</v>
      </c>
      <c r="H18" s="7">
        <v>2679</v>
      </c>
      <c r="I18" s="7">
        <v>1363</v>
      </c>
      <c r="J18" s="7">
        <v>688</v>
      </c>
      <c r="K18" s="7">
        <v>366</v>
      </c>
      <c r="L18" s="7">
        <v>348</v>
      </c>
      <c r="M18" s="8"/>
    </row>
    <row r="19" spans="1:13">
      <c r="A19" s="2" t="s">
        <v>13</v>
      </c>
      <c r="B19" s="6">
        <v>132153</v>
      </c>
      <c r="C19" s="7">
        <v>71014</v>
      </c>
      <c r="D19" s="7">
        <v>38653</v>
      </c>
      <c r="E19" s="7" t="s">
        <v>14</v>
      </c>
      <c r="F19" s="7" t="s">
        <v>15</v>
      </c>
      <c r="G19" s="7" t="s">
        <v>16</v>
      </c>
      <c r="H19" s="7" t="s">
        <v>17</v>
      </c>
      <c r="I19" s="7" t="s">
        <v>18</v>
      </c>
      <c r="J19" s="7" t="s">
        <v>19</v>
      </c>
      <c r="K19" s="7" t="s">
        <v>20</v>
      </c>
      <c r="L19" s="7" t="s">
        <v>21</v>
      </c>
      <c r="M19" s="8"/>
    </row>
    <row r="20" spans="1:13">
      <c r="A20" s="2" t="s">
        <v>22</v>
      </c>
      <c r="B20" s="6">
        <v>131998</v>
      </c>
      <c r="C20" s="7">
        <v>71653</v>
      </c>
      <c r="D20" s="7">
        <v>38104</v>
      </c>
      <c r="E20" s="7">
        <v>19782</v>
      </c>
      <c r="F20" s="7">
        <v>10109</v>
      </c>
      <c r="G20" s="7">
        <v>5069</v>
      </c>
      <c r="H20" s="7">
        <v>2609</v>
      </c>
      <c r="I20" s="7">
        <v>1320</v>
      </c>
      <c r="J20" s="7">
        <v>688</v>
      </c>
      <c r="K20" s="7">
        <v>353</v>
      </c>
      <c r="L20" s="7">
        <v>337</v>
      </c>
      <c r="M20" s="8"/>
    </row>
    <row r="21" spans="1:13">
      <c r="A21" s="2" t="s">
        <v>23</v>
      </c>
      <c r="B21" s="6">
        <v>131360</v>
      </c>
      <c r="C21" s="7">
        <v>71545</v>
      </c>
      <c r="D21" s="7">
        <v>37680</v>
      </c>
      <c r="E21" s="7">
        <v>19726</v>
      </c>
      <c r="F21" s="7">
        <v>10235</v>
      </c>
      <c r="G21" s="7">
        <v>5123</v>
      </c>
      <c r="H21" s="7">
        <v>2606</v>
      </c>
      <c r="I21" s="7">
        <v>1325</v>
      </c>
      <c r="J21" s="7">
        <v>668</v>
      </c>
      <c r="K21" s="7">
        <v>345</v>
      </c>
      <c r="L21" s="7">
        <v>326</v>
      </c>
      <c r="M21" s="8"/>
    </row>
    <row r="22" spans="1:13">
      <c r="A22" s="2" t="s">
        <v>24</v>
      </c>
      <c r="B22" s="6">
        <v>130552</v>
      </c>
      <c r="C22" s="7">
        <v>71260</v>
      </c>
      <c r="D22" s="7">
        <v>36560</v>
      </c>
      <c r="E22" s="7">
        <v>20378</v>
      </c>
      <c r="F22" s="7">
        <v>10356</v>
      </c>
      <c r="G22" s="7">
        <v>5295</v>
      </c>
      <c r="H22" s="7">
        <v>2794</v>
      </c>
      <c r="I22" s="7">
        <v>1376</v>
      </c>
      <c r="J22" s="7">
        <v>696</v>
      </c>
      <c r="K22" s="7">
        <v>358</v>
      </c>
      <c r="L22" s="7">
        <v>345</v>
      </c>
      <c r="M22" s="8"/>
    </row>
    <row r="23" spans="1:13">
      <c r="A23" s="2" t="s">
        <v>25</v>
      </c>
      <c r="B23" s="9">
        <v>130396</v>
      </c>
      <c r="C23" s="10">
        <v>69162</v>
      </c>
      <c r="D23" s="10">
        <v>37782</v>
      </c>
      <c r="E23" s="10">
        <v>19747</v>
      </c>
      <c r="F23" s="10">
        <v>10181</v>
      </c>
      <c r="G23" s="10">
        <v>5284</v>
      </c>
      <c r="H23" s="10">
        <v>2649</v>
      </c>
      <c r="I23" s="10">
        <v>1370</v>
      </c>
      <c r="J23" s="10">
        <v>701</v>
      </c>
      <c r="K23" s="10">
        <v>366</v>
      </c>
      <c r="L23" s="10">
        <v>336</v>
      </c>
      <c r="M23" s="11"/>
    </row>
    <row r="24" spans="1:13">
      <c r="A24" t="s">
        <v>26</v>
      </c>
      <c r="B24">
        <f>AVERAGE(B16:B23)</f>
        <v>132213.75</v>
      </c>
      <c r="C24">
        <f t="shared" ref="C24:L24" si="0">AVERAGE(C16:C23)</f>
        <v>71764.75</v>
      </c>
      <c r="D24">
        <f t="shared" si="0"/>
        <v>38243.625</v>
      </c>
      <c r="E24">
        <f t="shared" si="0"/>
        <v>20008.142857142859</v>
      </c>
      <c r="F24">
        <f t="shared" si="0"/>
        <v>10196.714285714286</v>
      </c>
      <c r="G24">
        <f t="shared" si="0"/>
        <v>5202</v>
      </c>
      <c r="H24">
        <f t="shared" si="0"/>
        <v>2661.8571428571427</v>
      </c>
      <c r="I24">
        <f t="shared" si="0"/>
        <v>1345.1428571428571</v>
      </c>
      <c r="J24">
        <f t="shared" si="0"/>
        <v>687.85714285714289</v>
      </c>
      <c r="K24">
        <f t="shared" si="0"/>
        <v>355.71428571428572</v>
      </c>
      <c r="L24">
        <f t="shared" si="0"/>
        <v>335.85714285714283</v>
      </c>
    </row>
    <row r="25" spans="1:13">
      <c r="A25" t="s">
        <v>27</v>
      </c>
      <c r="B25">
        <f>STDEV(B16:B23)</f>
        <v>1484.6685777352081</v>
      </c>
      <c r="C25">
        <f t="shared" ref="C25:L25" si="1">STDEV(C16:C23)</f>
        <v>1391.6172246706349</v>
      </c>
      <c r="D25">
        <f t="shared" si="1"/>
        <v>897.34655472995178</v>
      </c>
      <c r="E25">
        <f t="shared" si="1"/>
        <v>256.73035697103722</v>
      </c>
      <c r="F25">
        <f t="shared" si="1"/>
        <v>89.775115864984699</v>
      </c>
      <c r="G25">
        <f t="shared" si="1"/>
        <v>100.81666528902848</v>
      </c>
      <c r="H25">
        <f t="shared" si="1"/>
        <v>66.496688066470824</v>
      </c>
      <c r="I25">
        <f t="shared" si="1"/>
        <v>25.08936409070964</v>
      </c>
      <c r="J25">
        <f t="shared" si="1"/>
        <v>13.82544238506881</v>
      </c>
      <c r="K25">
        <f t="shared" si="1"/>
        <v>8.0148671378941287</v>
      </c>
      <c r="L25">
        <f t="shared" si="1"/>
        <v>8.3152184062029981</v>
      </c>
    </row>
    <row r="26" spans="1:13">
      <c r="A26" t="s">
        <v>28</v>
      </c>
      <c r="B26">
        <f>B25/B24*100</f>
        <v>1.1229305406852224</v>
      </c>
      <c r="C26">
        <f t="shared" ref="C26:L26" si="2">C25/C24*100</f>
        <v>1.939137563595825</v>
      </c>
      <c r="D26">
        <f t="shared" si="2"/>
        <v>2.3463951305085535</v>
      </c>
      <c r="E26">
        <f t="shared" si="2"/>
        <v>1.283129367898256</v>
      </c>
      <c r="F26">
        <f t="shared" si="2"/>
        <v>0.88043180724167847</v>
      </c>
      <c r="G26">
        <f t="shared" si="2"/>
        <v>1.9380366260866682</v>
      </c>
      <c r="H26">
        <f t="shared" si="2"/>
        <v>2.498131360839885</v>
      </c>
      <c r="I26">
        <f t="shared" si="2"/>
        <v>1.8651821222914984</v>
      </c>
      <c r="J26">
        <f t="shared" si="2"/>
        <v>2.0099293187015919</v>
      </c>
      <c r="K26">
        <f t="shared" si="2"/>
        <v>2.2531755006128069</v>
      </c>
      <c r="L26">
        <f t="shared" si="2"/>
        <v>2.4758200273679707</v>
      </c>
    </row>
    <row r="27" spans="1:13">
      <c r="B27" t="s">
        <v>29</v>
      </c>
    </row>
    <row r="29" spans="1:13">
      <c r="B29" s="2">
        <v>1</v>
      </c>
      <c r="C29" s="2">
        <v>2</v>
      </c>
      <c r="D29" s="2">
        <v>3</v>
      </c>
      <c r="E29" s="2">
        <v>4</v>
      </c>
      <c r="F29" s="2">
        <v>5</v>
      </c>
      <c r="G29" s="2">
        <v>6</v>
      </c>
      <c r="H29" s="2">
        <v>7</v>
      </c>
      <c r="I29" s="2">
        <v>8</v>
      </c>
      <c r="J29" s="2">
        <v>9</v>
      </c>
      <c r="K29" s="2">
        <v>10</v>
      </c>
      <c r="L29" s="2">
        <v>11</v>
      </c>
      <c r="M29" s="2">
        <v>12</v>
      </c>
    </row>
    <row r="30" spans="1:13">
      <c r="A30" s="2" t="s">
        <v>10</v>
      </c>
      <c r="B30" s="3">
        <v>134926</v>
      </c>
      <c r="C30" s="4">
        <v>73238</v>
      </c>
      <c r="D30" s="4">
        <v>39092</v>
      </c>
      <c r="E30" s="4">
        <v>20355</v>
      </c>
      <c r="F30" s="4">
        <v>10344</v>
      </c>
      <c r="G30" s="4">
        <v>5550</v>
      </c>
      <c r="H30" s="4">
        <v>2924</v>
      </c>
      <c r="I30" s="4">
        <v>1588</v>
      </c>
      <c r="J30" s="4">
        <v>945</v>
      </c>
      <c r="K30" s="4">
        <v>594</v>
      </c>
      <c r="L30" s="4">
        <v>573</v>
      </c>
      <c r="M30" s="5">
        <v>242</v>
      </c>
    </row>
    <row r="31" spans="1:13">
      <c r="A31" s="2" t="s">
        <v>11</v>
      </c>
      <c r="B31" s="6">
        <v>133214</v>
      </c>
      <c r="C31" s="7">
        <v>73558</v>
      </c>
      <c r="D31" s="7">
        <v>39266</v>
      </c>
      <c r="E31" s="7">
        <v>20346</v>
      </c>
      <c r="F31" s="7">
        <v>10391</v>
      </c>
      <c r="G31" s="7">
        <v>5346</v>
      </c>
      <c r="H31" s="7">
        <v>2856</v>
      </c>
      <c r="I31" s="7">
        <v>1558</v>
      </c>
      <c r="J31" s="7">
        <v>913</v>
      </c>
      <c r="K31" s="7">
        <v>592</v>
      </c>
      <c r="L31" s="7">
        <v>570</v>
      </c>
      <c r="M31" s="8">
        <v>239</v>
      </c>
    </row>
    <row r="32" spans="1:13">
      <c r="A32" s="2" t="s">
        <v>12</v>
      </c>
      <c r="B32" s="6">
        <v>133837</v>
      </c>
      <c r="C32" s="7">
        <v>73414</v>
      </c>
      <c r="D32" s="7">
        <v>39538</v>
      </c>
      <c r="E32" s="7">
        <v>20449</v>
      </c>
      <c r="F32" s="7">
        <v>10487</v>
      </c>
      <c r="G32" s="7">
        <v>5473</v>
      </c>
      <c r="H32" s="7">
        <v>2921</v>
      </c>
      <c r="I32" s="7">
        <v>1605</v>
      </c>
      <c r="J32" s="7">
        <v>930</v>
      </c>
      <c r="K32" s="7">
        <v>608</v>
      </c>
      <c r="L32" s="7">
        <v>590</v>
      </c>
      <c r="M32" s="8">
        <v>236</v>
      </c>
    </row>
    <row r="33" spans="1:13">
      <c r="A33" s="2" t="s">
        <v>13</v>
      </c>
      <c r="B33" s="6">
        <v>132395</v>
      </c>
      <c r="C33" s="7">
        <v>71256</v>
      </c>
      <c r="D33" s="7">
        <v>38895</v>
      </c>
      <c r="E33" s="7">
        <v>29516</v>
      </c>
      <c r="F33" s="7" t="s">
        <v>30</v>
      </c>
      <c r="G33" s="7" t="s">
        <v>31</v>
      </c>
      <c r="H33" s="7" t="s">
        <v>32</v>
      </c>
      <c r="I33" s="7" t="s">
        <v>33</v>
      </c>
      <c r="J33" s="7" t="s">
        <v>34</v>
      </c>
      <c r="K33" s="7" t="s">
        <v>35</v>
      </c>
      <c r="L33" s="7" t="s">
        <v>36</v>
      </c>
      <c r="M33" s="8">
        <v>244</v>
      </c>
    </row>
    <row r="34" spans="1:13">
      <c r="A34" s="2" t="s">
        <v>22</v>
      </c>
      <c r="B34" s="6">
        <v>132240</v>
      </c>
      <c r="C34" s="7">
        <v>71895</v>
      </c>
      <c r="D34" s="7">
        <v>38346</v>
      </c>
      <c r="E34" s="7">
        <v>20024</v>
      </c>
      <c r="F34" s="7">
        <v>10351</v>
      </c>
      <c r="G34" s="7">
        <v>5311</v>
      </c>
      <c r="H34" s="7">
        <v>2851</v>
      </c>
      <c r="I34" s="7">
        <v>1562</v>
      </c>
      <c r="J34" s="7">
        <v>930</v>
      </c>
      <c r="K34" s="7">
        <v>595</v>
      </c>
      <c r="L34" s="7">
        <v>579</v>
      </c>
      <c r="M34" s="8">
        <v>242</v>
      </c>
    </row>
    <row r="35" spans="1:13">
      <c r="A35" s="2" t="s">
        <v>23</v>
      </c>
      <c r="B35" s="6">
        <v>131602</v>
      </c>
      <c r="C35" s="7">
        <v>71787</v>
      </c>
      <c r="D35" s="7">
        <v>37922</v>
      </c>
      <c r="E35" s="7">
        <v>19968</v>
      </c>
      <c r="F35" s="7">
        <v>10477</v>
      </c>
      <c r="G35" s="7">
        <v>5365</v>
      </c>
      <c r="H35" s="7">
        <v>2848</v>
      </c>
      <c r="I35" s="7">
        <v>1567</v>
      </c>
      <c r="J35" s="7">
        <v>910</v>
      </c>
      <c r="K35" s="7">
        <v>587</v>
      </c>
      <c r="L35" s="7">
        <v>568</v>
      </c>
      <c r="M35" s="8">
        <v>243</v>
      </c>
    </row>
    <row r="36" spans="1:13">
      <c r="A36" s="2" t="s">
        <v>24</v>
      </c>
      <c r="B36" s="6">
        <v>130794</v>
      </c>
      <c r="C36" s="7">
        <v>71502</v>
      </c>
      <c r="D36" s="7">
        <v>36802</v>
      </c>
      <c r="E36" s="7">
        <v>20620</v>
      </c>
      <c r="F36" s="7">
        <v>10598</v>
      </c>
      <c r="G36" s="7">
        <v>5537</v>
      </c>
      <c r="H36" s="7">
        <v>3036</v>
      </c>
      <c r="I36" s="7">
        <v>1618</v>
      </c>
      <c r="J36" s="7">
        <v>938</v>
      </c>
      <c r="K36" s="7">
        <v>600</v>
      </c>
      <c r="L36" s="7">
        <v>587</v>
      </c>
      <c r="M36" s="8">
        <v>246</v>
      </c>
    </row>
    <row r="37" spans="1:13">
      <c r="A37" s="2" t="s">
        <v>25</v>
      </c>
      <c r="B37" s="9">
        <v>130638</v>
      </c>
      <c r="C37" s="10">
        <v>69404</v>
      </c>
      <c r="D37" s="10">
        <v>38024</v>
      </c>
      <c r="E37" s="10">
        <v>19989</v>
      </c>
      <c r="F37" s="10">
        <v>10423</v>
      </c>
      <c r="G37" s="10">
        <v>5526</v>
      </c>
      <c r="H37" s="10">
        <v>2891</v>
      </c>
      <c r="I37" s="10">
        <v>1612</v>
      </c>
      <c r="J37" s="10">
        <v>943</v>
      </c>
      <c r="K37" s="10">
        <v>608</v>
      </c>
      <c r="L37" s="10">
        <v>578</v>
      </c>
      <c r="M37" s="11">
        <v>244</v>
      </c>
    </row>
    <row r="38" spans="1:13">
      <c r="A38" t="s">
        <v>26</v>
      </c>
      <c r="B38">
        <f>AVERAGE(B30:B37)</f>
        <v>132455.75</v>
      </c>
      <c r="C38">
        <f t="shared" ref="C38:M38" si="3">AVERAGE(C30:C37)</f>
        <v>72006.75</v>
      </c>
      <c r="D38">
        <f t="shared" si="3"/>
        <v>38485.625</v>
      </c>
      <c r="E38">
        <f t="shared" si="3"/>
        <v>21408.375</v>
      </c>
      <c r="F38">
        <f t="shared" si="3"/>
        <v>10438.714285714286</v>
      </c>
      <c r="G38">
        <f t="shared" si="3"/>
        <v>5444</v>
      </c>
      <c r="H38">
        <f t="shared" si="3"/>
        <v>2903.8571428571427</v>
      </c>
      <c r="I38">
        <f t="shared" si="3"/>
        <v>1587.1428571428571</v>
      </c>
      <c r="J38">
        <f t="shared" si="3"/>
        <v>929.85714285714289</v>
      </c>
      <c r="K38">
        <f t="shared" si="3"/>
        <v>597.71428571428567</v>
      </c>
      <c r="L38">
        <f t="shared" si="3"/>
        <v>577.85714285714289</v>
      </c>
      <c r="M38">
        <f t="shared" si="3"/>
        <v>242</v>
      </c>
    </row>
    <row r="39" spans="1:13">
      <c r="A39" t="s">
        <v>27</v>
      </c>
      <c r="B39">
        <f>STDEV(B30:B37)</f>
        <v>1484.6685777352081</v>
      </c>
      <c r="C39">
        <f t="shared" ref="C39:M39" si="4">STDEV(C30:C37)</f>
        <v>1391.6172246706349</v>
      </c>
      <c r="D39">
        <f t="shared" si="4"/>
        <v>897.34655472995178</v>
      </c>
      <c r="E39">
        <f t="shared" si="4"/>
        <v>3284.5864683179134</v>
      </c>
      <c r="F39">
        <f t="shared" si="4"/>
        <v>89.775115864984699</v>
      </c>
      <c r="G39">
        <f t="shared" si="4"/>
        <v>100.81666528902848</v>
      </c>
      <c r="H39">
        <f t="shared" si="4"/>
        <v>66.496688066470824</v>
      </c>
      <c r="I39">
        <f t="shared" si="4"/>
        <v>25.08936409070964</v>
      </c>
      <c r="J39">
        <f t="shared" si="4"/>
        <v>13.82544238506881</v>
      </c>
      <c r="K39">
        <f t="shared" si="4"/>
        <v>8.0148671378941305</v>
      </c>
      <c r="L39">
        <f t="shared" si="4"/>
        <v>8.3152184062029999</v>
      </c>
      <c r="M39">
        <f t="shared" si="4"/>
        <v>3.1622776601683795</v>
      </c>
    </row>
    <row r="40" spans="1:13">
      <c r="B40">
        <f>B39/B38*100</f>
        <v>1.1208789182313401</v>
      </c>
      <c r="C40">
        <f t="shared" ref="C40:M40" si="5">C39/C38*100</f>
        <v>1.9326205177578974</v>
      </c>
      <c r="D40">
        <f t="shared" si="5"/>
        <v>2.3316408522141754</v>
      </c>
      <c r="E40">
        <f t="shared" si="5"/>
        <v>15.342530520499167</v>
      </c>
      <c r="F40">
        <f t="shared" si="5"/>
        <v>0.86002081681500575</v>
      </c>
      <c r="G40">
        <f t="shared" si="5"/>
        <v>1.8518858429285172</v>
      </c>
      <c r="H40">
        <f t="shared" si="5"/>
        <v>2.2899435060033246</v>
      </c>
      <c r="I40">
        <f t="shared" si="5"/>
        <v>1.580788016516359</v>
      </c>
      <c r="J40">
        <f t="shared" si="5"/>
        <v>1.4868351005604803</v>
      </c>
      <c r="K40">
        <f t="shared" si="5"/>
        <v>1.3409194542365899</v>
      </c>
      <c r="L40">
        <f t="shared" si="5"/>
        <v>1.4389747550907539</v>
      </c>
      <c r="M40">
        <f t="shared" si="5"/>
        <v>1.3067263058547023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770F622BD4D45A1649299A44DB7DD" ma:contentTypeVersion="11" ma:contentTypeDescription="Create a new document." ma:contentTypeScope="" ma:versionID="3cf5d9b8c780f1df08fb10eb31f65d02">
  <xsd:schema xmlns:xsd="http://www.w3.org/2001/XMLSchema" xmlns:xs="http://www.w3.org/2001/XMLSchema" xmlns:p="http://schemas.microsoft.com/office/2006/metadata/properties" xmlns:ns2="3937d1e2-c03a-4fc1-8763-472fa3d14f8b" xmlns:ns3="fdb0aa7a-bcb3-47de-829e-35c168fa1879" targetNamespace="http://schemas.microsoft.com/office/2006/metadata/properties" ma:root="true" ma:fieldsID="441ae79e965c2901301bb92561e8460f" ns2:_="" ns3:_="">
    <xsd:import namespace="3937d1e2-c03a-4fc1-8763-472fa3d14f8b"/>
    <xsd:import namespace="fdb0aa7a-bcb3-47de-829e-35c168fa187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37d1e2-c03a-4fc1-8763-472fa3d14f8b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b0aa7a-bcb3-47de-829e-35c168fa1879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9481855b-1acf-4174-8c04-1e481c9fff2a}" ma:internalName="TaxCatchAll" ma:showField="CatchAllData" ma:web="fdb0aa7a-bcb3-47de-829e-35c168fa18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db0aa7a-bcb3-47de-829e-35c168fa1879" xsi:nil="true"/>
    <lcf76f155ced4ddcb4097134ff3c332f xmlns="3937d1e2-c03a-4fc1-8763-472fa3d14f8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4C3A4F8-F665-4E01-8F6D-B0F516D26C5A}"/>
</file>

<file path=customXml/itemProps2.xml><?xml version="1.0" encoding="utf-8"?>
<ds:datastoreItem xmlns:ds="http://schemas.openxmlformats.org/officeDocument/2006/customXml" ds:itemID="{F0C3CCF4-6A0E-4A39-915C-1946F2647E51}"/>
</file>

<file path=customXml/itemProps3.xml><?xml version="1.0" encoding="utf-8"?>
<ds:datastoreItem xmlns:ds="http://schemas.openxmlformats.org/officeDocument/2006/customXml" ds:itemID="{84D16F33-E80B-4437-90DB-81F4A38821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Baldwin, Geoff S</dc:creator>
  <cp:keywords/>
  <dc:description/>
  <cp:lastModifiedBy>Baldwin, Geoff S</cp:lastModifiedBy>
  <cp:revision/>
  <dcterms:created xsi:type="dcterms:W3CDTF">2024-11-27T14:41:39Z</dcterms:created>
  <dcterms:modified xsi:type="dcterms:W3CDTF">2024-11-28T10:15:57Z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0x010100A51770F622BD4D45A1649299A44DB7DD</vt:lpwstr>
  </property>
  <property fmtid="{D5CDD505-2E9C-101B-9397-08002B2CF9AE}" pid="3" name="MediaServiceImageTags">
    <vt:lpwstr/>
  </property>
</Properties>
</file>