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franco\Desktop\"/>
    </mc:Choice>
  </mc:AlternateContent>
  <xr:revisionPtr revIDLastSave="0" documentId="13_ncr:1_{ED34B71F-A608-4200-A084-CD3F8F5C66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a-72943" sheetId="1" r:id="rId1"/>
    <sheet name="Hoja2" sheetId="3" r:id="rId2"/>
    <sheet name="Demanda intern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3" i="1" l="1"/>
  <c r="S62" i="1"/>
  <c r="S61" i="1"/>
  <c r="S57" i="1"/>
  <c r="S58" i="1"/>
  <c r="S59" i="1"/>
  <c r="R63" i="1"/>
  <c r="R62" i="1"/>
  <c r="R61" i="1"/>
  <c r="R57" i="1"/>
  <c r="R58" i="1"/>
  <c r="R59" i="1"/>
  <c r="Q63" i="1"/>
  <c r="Q62" i="1"/>
  <c r="Q61" i="1"/>
  <c r="Q57" i="1"/>
  <c r="Q58" i="1"/>
  <c r="Q59" i="1"/>
  <c r="P57" i="1"/>
  <c r="P61" i="1" s="1"/>
  <c r="P58" i="1"/>
  <c r="P62" i="1" s="1"/>
  <c r="P59" i="1"/>
  <c r="P63" i="1" s="1"/>
  <c r="O57" i="1"/>
  <c r="O61" i="1" s="1"/>
  <c r="O58" i="1"/>
  <c r="O62" i="1" s="1"/>
  <c r="O59" i="1"/>
  <c r="O63" i="1" s="1"/>
  <c r="N57" i="1"/>
  <c r="N61" i="1" s="1"/>
  <c r="N58" i="1"/>
  <c r="N62" i="1" s="1"/>
  <c r="N59" i="1"/>
  <c r="N63" i="1" s="1"/>
  <c r="M57" i="1"/>
  <c r="M61" i="1" s="1"/>
  <c r="M58" i="1"/>
  <c r="M62" i="1" s="1"/>
  <c r="M59" i="1"/>
  <c r="M63" i="1" s="1"/>
  <c r="L57" i="1"/>
  <c r="L61" i="1" s="1"/>
  <c r="L58" i="1"/>
  <c r="L62" i="1" s="1"/>
  <c r="L59" i="1"/>
  <c r="L63" i="1" s="1"/>
  <c r="K57" i="1"/>
  <c r="K61" i="1" s="1"/>
  <c r="K58" i="1"/>
  <c r="K62" i="1" s="1"/>
  <c r="K59" i="1"/>
  <c r="K63" i="1" s="1"/>
  <c r="J57" i="1"/>
  <c r="J61" i="1" s="1"/>
  <c r="J58" i="1"/>
  <c r="J62" i="1" s="1"/>
  <c r="J59" i="1"/>
  <c r="J63" i="1" s="1"/>
  <c r="I57" i="1"/>
  <c r="I61" i="1" s="1"/>
  <c r="I58" i="1"/>
  <c r="I62" i="1" s="1"/>
  <c r="I59" i="1"/>
  <c r="I63" i="1" s="1"/>
  <c r="H57" i="1"/>
  <c r="H61" i="1" s="1"/>
  <c r="H58" i="1"/>
  <c r="H62" i="1" s="1"/>
  <c r="H59" i="1"/>
  <c r="H63" i="1" s="1"/>
  <c r="G57" i="1"/>
  <c r="G61" i="1" s="1"/>
  <c r="G58" i="1"/>
  <c r="G62" i="1" s="1"/>
  <c r="G59" i="1"/>
  <c r="G63" i="1" s="1"/>
  <c r="F62" i="1"/>
  <c r="F57" i="1"/>
  <c r="F61" i="1" s="1"/>
  <c r="F58" i="1"/>
  <c r="F59" i="1"/>
  <c r="F63" i="1" s="1"/>
  <c r="E62" i="1"/>
  <c r="E57" i="1"/>
  <c r="E61" i="1" s="1"/>
  <c r="E58" i="1"/>
  <c r="E59" i="1"/>
  <c r="E63" i="1" s="1"/>
  <c r="D59" i="1"/>
  <c r="D63" i="1" s="1"/>
  <c r="D58" i="1"/>
  <c r="D62" i="1" s="1"/>
  <c r="D57" i="1"/>
  <c r="D61" i="1" s="1"/>
  <c r="C61" i="1"/>
  <c r="C59" i="1"/>
  <c r="C63" i="1" s="1"/>
  <c r="C58" i="1"/>
  <c r="C62" i="1" s="1"/>
  <c r="C57" i="1"/>
  <c r="O1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C41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C40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39" i="1"/>
  <c r="C15" i="1"/>
  <c r="C12" i="1"/>
  <c r="F32" i="1"/>
  <c r="F28" i="1"/>
  <c r="F24" i="1"/>
  <c r="C17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2" i="1"/>
  <c r="C13" i="1" s="1"/>
  <c r="E12" i="1"/>
  <c r="F12" i="1"/>
  <c r="G12" i="1"/>
  <c r="H12" i="1"/>
  <c r="I12" i="1"/>
  <c r="J12" i="1"/>
  <c r="K12" i="1"/>
  <c r="L12" i="1"/>
  <c r="M12" i="1"/>
  <c r="N12" i="1"/>
  <c r="P12" i="1"/>
  <c r="Q12" i="1"/>
  <c r="R12" i="1"/>
  <c r="S12" i="1"/>
  <c r="T12" i="1"/>
  <c r="U12" i="1"/>
  <c r="T63" i="1" l="1"/>
  <c r="T62" i="1"/>
  <c r="T61" i="1"/>
  <c r="T41" i="1"/>
  <c r="T40" i="1"/>
  <c r="T39" i="1"/>
</calcChain>
</file>

<file path=xl/sharedStrings.xml><?xml version="1.0" encoding="utf-8"?>
<sst xmlns="http://schemas.openxmlformats.org/spreadsheetml/2006/main" count="96" uniqueCount="59">
  <si>
    <t>Serie contable 2021-2023</t>
  </si>
  <si>
    <t>Resultados por comunidades y ciudades autónomas. Serie contable 2021-2023</t>
  </si>
  <si>
    <t/>
  </si>
  <si>
    <t xml:space="preserve">P.I.B. a precios de mercado y valor añadido bruto a precios básicos por ramas de actividad: Precios corrientes por comunidades y ciudades autónomas, magnitud y periodo. </t>
  </si>
  <si>
    <t>Unidades: miles de euros y porcentajes</t>
  </si>
  <si>
    <t xml:space="preserve"> </t>
  </si>
  <si>
    <t>Valor</t>
  </si>
  <si>
    <t>Total Nacional</t>
  </si>
  <si>
    <t>01 Andalucía</t>
  </si>
  <si>
    <t>02 Aragón</t>
  </si>
  <si>
    <t>03 Asturias, Principado de</t>
  </si>
  <si>
    <t>04 Balears, Illes</t>
  </si>
  <si>
    <t>05 Canarias</t>
  </si>
  <si>
    <t>06 Cantabria</t>
  </si>
  <si>
    <t>07 Castilla y León</t>
  </si>
  <si>
    <t>08 Castilla - La Mancha</t>
  </si>
  <si>
    <t>09 Cataluña</t>
  </si>
  <si>
    <t>10 Comunitat Valenciana</t>
  </si>
  <si>
    <t>11 Extremadura</t>
  </si>
  <si>
    <t>12 Galicia</t>
  </si>
  <si>
    <t>13 Madrid, Comunidad de</t>
  </si>
  <si>
    <t>14 Murcia, Región de</t>
  </si>
  <si>
    <t>15 Navarra, Comunidad Foral de</t>
  </si>
  <si>
    <t>16 País Vasco</t>
  </si>
  <si>
    <t>17 Rioja, La</t>
  </si>
  <si>
    <t>18 Ceuta</t>
  </si>
  <si>
    <t>19 Melilla</t>
  </si>
  <si>
    <t>PRODUCTO INTERIOR BRUTO A PRECIOS DE MERCADO</t>
  </si>
  <si>
    <t>2023(A)</t>
  </si>
  <si>
    <t>Notas:</t>
  </si>
  <si>
    <t>1) (P) Estimación provisional.</t>
  </si>
  <si>
    <t xml:space="preserve"> (A) Estimación avance.</t>
  </si>
  <si>
    <t xml:space="preserve">Fuente: </t>
  </si>
  <si>
    <t>Instituto Nacional de Estadística</t>
  </si>
  <si>
    <t>SARIMA</t>
  </si>
  <si>
    <t>P15</t>
  </si>
  <si>
    <t>P65</t>
  </si>
  <si>
    <t>1tr25</t>
  </si>
  <si>
    <t>2tr25</t>
  </si>
  <si>
    <t>3tr25</t>
  </si>
  <si>
    <t>4tr25</t>
  </si>
  <si>
    <t>1tr26</t>
  </si>
  <si>
    <t>2tr26</t>
  </si>
  <si>
    <t>3tr26</t>
  </si>
  <si>
    <t>4tr26</t>
  </si>
  <si>
    <t>1tr27</t>
  </si>
  <si>
    <t>2tr27</t>
  </si>
  <si>
    <t>3tr27</t>
  </si>
  <si>
    <t>4tr27</t>
  </si>
  <si>
    <t>Holt Winters</t>
  </si>
  <si>
    <t>PESO</t>
  </si>
  <si>
    <t>Prophet</t>
  </si>
  <si>
    <t>UCM</t>
  </si>
  <si>
    <t>Prophet (short validation)</t>
  </si>
  <si>
    <t>Holt Winters(short validation)</t>
  </si>
  <si>
    <t>ANUAL</t>
  </si>
  <si>
    <t>TRIMESTRAL</t>
  </si>
  <si>
    <t>Demanda externa</t>
  </si>
  <si>
    <t>Demanda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</si>
</sst>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indexed="8"/>
      <name val="Aptos Narrow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sz val="11"/>
      <color indexed="9"/>
      <name val="Calibri"/>
    </font>
    <font>
      <sz val="9"/>
      <color indexed="8"/>
      <name val="Arial"/>
    </font>
    <font>
      <sz val="11"/>
      <color indexed="8"/>
      <name val="Aptos Narrow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1"/>
  </cellStyleXfs>
  <cellXfs count="17">
    <xf numFmtId="0" fontId="0" fillId="0" borderId="0" xfId="0"/>
    <xf numFmtId="0" fontId="2" fillId="5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2" xfId="0" applyFill="1" applyBorder="1"/>
    <xf numFmtId="3" fontId="4" fillId="6" borderId="2" xfId="0" applyNumberFormat="1" applyFont="1" applyFill="1" applyBorder="1" applyAlignment="1">
      <alignment horizontal="right"/>
    </xf>
    <xf numFmtId="164" fontId="0" fillId="0" borderId="3" xfId="1" applyNumberFormat="1" applyFont="1" applyBorder="1"/>
    <xf numFmtId="164" fontId="0" fillId="0" borderId="1" xfId="1" applyNumberFormat="1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3" fillId="4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2" fillId="3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0" fillId="7" borderId="0" xfId="0" applyFill="1"/>
  </cellXfs>
  <cellStyles count="3">
    <cellStyle name="Normal" xfId="0" builtinId="0"/>
    <cellStyle name="Normal 2" xfId="2" xr:uid="{6F969604-960D-41DC-B6D9-641AA7979AF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4" workbookViewId="0">
      <selection activeCell="E12" sqref="E12"/>
    </sheetView>
  </sheetViews>
  <sheetFormatPr baseColWidth="10" defaultColWidth="9.1796875" defaultRowHeight="14.5" x14ac:dyDescent="0.35"/>
  <cols>
    <col min="1" max="1" width="39" customWidth="1"/>
    <col min="2" max="21" width="19.54296875" customWidth="1"/>
  </cols>
  <sheetData>
    <row r="1" spans="1: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21" x14ac:dyDescent="0.3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21" x14ac:dyDescent="0.3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21" x14ac:dyDescent="0.35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21" x14ac:dyDescent="0.35">
      <c r="A5" s="15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21" x14ac:dyDescent="0.35">
      <c r="A6" s="10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21" x14ac:dyDescent="0.35">
      <c r="A7" s="4" t="s">
        <v>5</v>
      </c>
      <c r="B7" s="11" t="s">
        <v>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35">
      <c r="A8" s="4" t="s">
        <v>5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14</v>
      </c>
      <c r="J8" s="3" t="s">
        <v>15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P8" s="3" t="s">
        <v>21</v>
      </c>
      <c r="Q8" s="3" t="s">
        <v>22</v>
      </c>
      <c r="R8" s="3" t="s">
        <v>23</v>
      </c>
      <c r="S8" s="3" t="s">
        <v>24</v>
      </c>
      <c r="T8" s="3" t="s">
        <v>25</v>
      </c>
      <c r="U8" s="3" t="s">
        <v>26</v>
      </c>
    </row>
    <row r="9" spans="1:21" x14ac:dyDescent="0.35">
      <c r="A9" s="4" t="s">
        <v>5</v>
      </c>
      <c r="B9" s="3" t="s">
        <v>27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</row>
    <row r="10" spans="1:21" x14ac:dyDescent="0.35">
      <c r="A10" s="2" t="s">
        <v>28</v>
      </c>
      <c r="B10" s="5">
        <v>1498324000</v>
      </c>
      <c r="C10" s="5">
        <v>199951794</v>
      </c>
      <c r="D10" s="5">
        <v>46673641</v>
      </c>
      <c r="E10" s="5">
        <v>28325520</v>
      </c>
      <c r="F10" s="5">
        <v>42083948</v>
      </c>
      <c r="G10" s="5">
        <v>54193658</v>
      </c>
      <c r="H10" s="5">
        <v>16776590</v>
      </c>
      <c r="I10" s="5">
        <v>70876328</v>
      </c>
      <c r="J10" s="5">
        <v>53929118</v>
      </c>
      <c r="K10" s="5">
        <v>281845146</v>
      </c>
      <c r="L10" s="5">
        <v>139419926</v>
      </c>
      <c r="M10" s="5">
        <v>24870107</v>
      </c>
      <c r="N10" s="5">
        <v>77356297</v>
      </c>
      <c r="O10" s="5">
        <v>293069284</v>
      </c>
      <c r="P10" s="5">
        <v>40385838</v>
      </c>
      <c r="Q10" s="5">
        <v>25041231</v>
      </c>
      <c r="R10" s="5">
        <v>87857474</v>
      </c>
      <c r="S10" s="5">
        <v>10618056</v>
      </c>
      <c r="T10" s="5">
        <v>1888536</v>
      </c>
      <c r="U10" s="5">
        <v>1750186</v>
      </c>
    </row>
    <row r="11" spans="1:21" x14ac:dyDescent="0.35">
      <c r="C11">
        <v>2.9470194308186315</v>
      </c>
      <c r="D11">
        <v>3.103370011194384</v>
      </c>
      <c r="E11">
        <v>3.1559542101737392</v>
      </c>
      <c r="F11">
        <v>4.2452795066762583</v>
      </c>
      <c r="G11">
        <v>3.6944892494856774</v>
      </c>
      <c r="H11">
        <v>3.1137234219583476</v>
      </c>
      <c r="I11">
        <v>3.4942132083382704</v>
      </c>
      <c r="J11">
        <v>3.386014636218948</v>
      </c>
      <c r="K11">
        <v>3.5211215268654117</v>
      </c>
      <c r="L11">
        <v>3.3922589074770304</v>
      </c>
      <c r="M11">
        <v>3.138102381625596</v>
      </c>
      <c r="N11">
        <v>3.7234469849243723</v>
      </c>
      <c r="O11">
        <v>3.6429232658367505</v>
      </c>
      <c r="P11">
        <v>4.1027457285714775</v>
      </c>
      <c r="Q11">
        <v>3.7785341703581832</v>
      </c>
      <c r="R11">
        <v>3.7983173562169625</v>
      </c>
      <c r="S11">
        <v>3.1250582961168893</v>
      </c>
    </row>
    <row r="12" spans="1:21" x14ac:dyDescent="0.35">
      <c r="B12" t="s">
        <v>50</v>
      </c>
      <c r="C12" s="16">
        <f>C10/$B$10</f>
        <v>0.13345030447353176</v>
      </c>
      <c r="D12" s="16">
        <f t="shared" ref="D12:U12" si="0">D10/$B$10</f>
        <v>3.1150566232670637E-2</v>
      </c>
      <c r="E12" s="16">
        <f t="shared" si="0"/>
        <v>1.8904802966514585E-2</v>
      </c>
      <c r="F12" s="16">
        <f t="shared" si="0"/>
        <v>2.8087348263793412E-2</v>
      </c>
      <c r="G12" s="16">
        <f t="shared" si="0"/>
        <v>3.6169518742274705E-2</v>
      </c>
      <c r="H12" s="16">
        <f t="shared" si="0"/>
        <v>1.1196904007410947E-2</v>
      </c>
      <c r="I12" s="16">
        <f t="shared" si="0"/>
        <v>4.7303739378131836E-2</v>
      </c>
      <c r="J12" s="16">
        <f t="shared" si="0"/>
        <v>3.5992961468947975E-2</v>
      </c>
      <c r="K12" s="16">
        <f t="shared" si="0"/>
        <v>0.18810694215670309</v>
      </c>
      <c r="L12" s="16">
        <f t="shared" si="0"/>
        <v>9.3050585854594872E-2</v>
      </c>
      <c r="M12" s="16">
        <f t="shared" si="0"/>
        <v>1.6598617521977891E-2</v>
      </c>
      <c r="N12" s="16">
        <f t="shared" si="0"/>
        <v>5.1628550967614484E-2</v>
      </c>
      <c r="O12" s="16">
        <f>O10/$B$10</f>
        <v>0.19559807091123149</v>
      </c>
      <c r="P12" s="16">
        <f t="shared" si="0"/>
        <v>2.6954008612289464E-2</v>
      </c>
      <c r="Q12" s="16">
        <f t="shared" si="0"/>
        <v>1.6712827799594748E-2</v>
      </c>
      <c r="R12" s="16">
        <f t="shared" si="0"/>
        <v>5.8637166594141185E-2</v>
      </c>
      <c r="S12" s="16">
        <f t="shared" si="0"/>
        <v>7.0866221191144239E-3</v>
      </c>
      <c r="T12" s="16">
        <f t="shared" si="0"/>
        <v>1.2604323230489534E-3</v>
      </c>
      <c r="U12" s="16">
        <f t="shared" si="0"/>
        <v>1.1680958190618317E-3</v>
      </c>
    </row>
    <row r="13" spans="1:21" x14ac:dyDescent="0.35">
      <c r="A13" s="1" t="s">
        <v>29</v>
      </c>
      <c r="C13" s="16">
        <f>SUM(C12:U12)</f>
        <v>0.99905806621264825</v>
      </c>
    </row>
    <row r="14" spans="1:21" x14ac:dyDescent="0.35">
      <c r="A14" t="s">
        <v>30</v>
      </c>
    </row>
    <row r="15" spans="1:21" x14ac:dyDescent="0.35">
      <c r="A15" t="s">
        <v>2</v>
      </c>
      <c r="C15">
        <f>C11*C12</f>
        <v>0.39328064033216065</v>
      </c>
      <c r="D15">
        <f t="shared" ref="D15:S15" si="1">D11*D12</f>
        <v>9.6671733078194474E-2</v>
      </c>
      <c r="E15">
        <f t="shared" si="1"/>
        <v>5.96626925146767E-2</v>
      </c>
      <c r="F15">
        <f t="shared" si="1"/>
        <v>0.11923864398116116</v>
      </c>
      <c r="G15">
        <f t="shared" si="1"/>
        <v>0.13362789815240461</v>
      </c>
      <c r="H15">
        <f t="shared" si="1"/>
        <v>3.4864062261294751E-2</v>
      </c>
      <c r="I15">
        <f t="shared" si="1"/>
        <v>0.16528935093885944</v>
      </c>
      <c r="J15">
        <f t="shared" si="1"/>
        <v>0.12187269433472249</v>
      </c>
      <c r="K15">
        <f t="shared" si="1"/>
        <v>0.66234740338079412</v>
      </c>
      <c r="L15">
        <f t="shared" si="1"/>
        <v>0.31565167871120564</v>
      </c>
      <c r="M15">
        <f t="shared" si="1"/>
        <v>5.208816117741117E-2</v>
      </c>
      <c r="N15">
        <f t="shared" si="1"/>
        <v>0.19223617243637844</v>
      </c>
      <c r="O15">
        <f t="shared" si="1"/>
        <v>0.71254876327531169</v>
      </c>
      <c r="P15">
        <f t="shared" si="1"/>
        <v>0.11058544370194942</v>
      </c>
      <c r="Q15">
        <f t="shared" si="1"/>
        <v>6.3149990924080926E-2</v>
      </c>
      <c r="R15">
        <f t="shared" si="1"/>
        <v>0.22272256759391193</v>
      </c>
      <c r="S15">
        <f t="shared" si="1"/>
        <v>2.2146107244783983E-2</v>
      </c>
    </row>
    <row r="16" spans="1:21" x14ac:dyDescent="0.35">
      <c r="A16" t="s">
        <v>31</v>
      </c>
    </row>
    <row r="17" spans="1:6" x14ac:dyDescent="0.35">
      <c r="C17">
        <f>SUM(C15:S15)</f>
        <v>3.477984004039302</v>
      </c>
    </row>
    <row r="18" spans="1:6" x14ac:dyDescent="0.35">
      <c r="A18" s="1" t="s">
        <v>32</v>
      </c>
    </row>
    <row r="19" spans="1:6" x14ac:dyDescent="0.35">
      <c r="A19" t="s">
        <v>33</v>
      </c>
    </row>
    <row r="21" spans="1:6" x14ac:dyDescent="0.35">
      <c r="C21" t="s">
        <v>34</v>
      </c>
      <c r="D21" t="s">
        <v>37</v>
      </c>
      <c r="E21" s="6">
        <v>2.8566060000000001E-2</v>
      </c>
    </row>
    <row r="22" spans="1:6" x14ac:dyDescent="0.35">
      <c r="C22" t="s">
        <v>35</v>
      </c>
      <c r="D22" t="s">
        <v>38</v>
      </c>
      <c r="E22" s="6">
        <v>2.494451E-2</v>
      </c>
    </row>
    <row r="23" spans="1:6" x14ac:dyDescent="0.35">
      <c r="C23" t="s">
        <v>36</v>
      </c>
      <c r="D23" t="s">
        <v>39</v>
      </c>
      <c r="E23" s="6">
        <v>2.1584854000000001E-2</v>
      </c>
    </row>
    <row r="24" spans="1:6" x14ac:dyDescent="0.35">
      <c r="D24" t="s">
        <v>40</v>
      </c>
      <c r="E24" s="6">
        <v>1.8650791999999999E-2</v>
      </c>
      <c r="F24">
        <f>SUM(E21:E24)/4</f>
        <v>2.3436553999999998E-2</v>
      </c>
    </row>
    <row r="25" spans="1:6" x14ac:dyDescent="0.35">
      <c r="D25" t="s">
        <v>41</v>
      </c>
      <c r="E25" s="6">
        <v>1.8430517E-2</v>
      </c>
    </row>
    <row r="26" spans="1:6" x14ac:dyDescent="0.35">
      <c r="D26" t="s">
        <v>42</v>
      </c>
      <c r="E26" s="6">
        <v>1.8151792E-2</v>
      </c>
    </row>
    <row r="27" spans="1:6" x14ac:dyDescent="0.35">
      <c r="D27" t="s">
        <v>43</v>
      </c>
      <c r="E27" s="6">
        <v>1.8009107E-2</v>
      </c>
    </row>
    <row r="28" spans="1:6" x14ac:dyDescent="0.35">
      <c r="D28" t="s">
        <v>44</v>
      </c>
      <c r="E28" s="6">
        <v>1.7903614000000002E-2</v>
      </c>
      <c r="F28">
        <f>SUM(E25:E28)/4</f>
        <v>1.81237575E-2</v>
      </c>
    </row>
    <row r="29" spans="1:6" x14ac:dyDescent="0.35">
      <c r="D29" t="s">
        <v>45</v>
      </c>
      <c r="E29" s="6">
        <v>1.8006148E-2</v>
      </c>
    </row>
    <row r="30" spans="1:6" x14ac:dyDescent="0.35">
      <c r="D30" t="s">
        <v>46</v>
      </c>
      <c r="E30" s="6">
        <v>1.8034573000000002E-2</v>
      </c>
    </row>
    <row r="31" spans="1:6" x14ac:dyDescent="0.35">
      <c r="D31" t="s">
        <v>47</v>
      </c>
      <c r="E31" s="6">
        <v>1.8062676E-2</v>
      </c>
    </row>
    <row r="32" spans="1:6" x14ac:dyDescent="0.35">
      <c r="D32" t="s">
        <v>48</v>
      </c>
      <c r="E32" s="6">
        <v>1.8079047000000001E-2</v>
      </c>
      <c r="F32">
        <f>SUM(E29:E32)/4</f>
        <v>1.8045611E-2</v>
      </c>
    </row>
    <row r="33" spans="1:20" x14ac:dyDescent="0.35">
      <c r="A33" t="s">
        <v>55</v>
      </c>
    </row>
    <row r="34" spans="1:20" x14ac:dyDescent="0.35">
      <c r="C34" t="s">
        <v>53</v>
      </c>
      <c r="D34" t="s">
        <v>51</v>
      </c>
      <c r="E34" t="s">
        <v>51</v>
      </c>
      <c r="F34" t="s">
        <v>52</v>
      </c>
      <c r="L34" t="s">
        <v>54</v>
      </c>
      <c r="M34" t="s">
        <v>49</v>
      </c>
      <c r="N34" t="s">
        <v>34</v>
      </c>
    </row>
    <row r="35" spans="1:20" x14ac:dyDescent="0.35">
      <c r="B35">
        <v>2025</v>
      </c>
      <c r="C35">
        <v>2.66</v>
      </c>
      <c r="D35">
        <v>2.82</v>
      </c>
      <c r="E35" s="7">
        <v>2.63</v>
      </c>
      <c r="F35">
        <v>2.63</v>
      </c>
      <c r="G35">
        <v>1.8</v>
      </c>
      <c r="H35">
        <v>1.58</v>
      </c>
      <c r="I35">
        <v>2.4900000000000002</v>
      </c>
      <c r="J35">
        <v>1.62</v>
      </c>
      <c r="K35">
        <v>1.93</v>
      </c>
      <c r="L35">
        <v>2.04</v>
      </c>
      <c r="M35">
        <v>1.1399999999999999</v>
      </c>
      <c r="N35">
        <v>2.4300000000000002</v>
      </c>
      <c r="O35">
        <v>2.33</v>
      </c>
      <c r="P35">
        <v>2.15</v>
      </c>
      <c r="Q35">
        <v>1.69</v>
      </c>
      <c r="R35">
        <v>1.73</v>
      </c>
      <c r="S35">
        <v>3.71</v>
      </c>
    </row>
    <row r="36" spans="1:20" x14ac:dyDescent="0.35">
      <c r="B36">
        <v>2026</v>
      </c>
      <c r="C36">
        <v>2.34</v>
      </c>
      <c r="D36">
        <v>2.59</v>
      </c>
      <c r="E36" s="7">
        <v>2.64</v>
      </c>
      <c r="F36">
        <v>2.12</v>
      </c>
      <c r="G36">
        <v>1.77</v>
      </c>
      <c r="H36">
        <v>1.55</v>
      </c>
      <c r="I36">
        <v>2.69</v>
      </c>
      <c r="J36">
        <v>1.65</v>
      </c>
      <c r="K36">
        <v>1.84</v>
      </c>
      <c r="L36">
        <v>1.82</v>
      </c>
      <c r="M36">
        <v>1.18</v>
      </c>
      <c r="N36">
        <v>1.64</v>
      </c>
      <c r="O36">
        <v>2.2400000000000002</v>
      </c>
      <c r="P36">
        <v>2.11</v>
      </c>
      <c r="Q36">
        <v>1.72</v>
      </c>
      <c r="R36">
        <v>1.72</v>
      </c>
      <c r="S36">
        <v>3.9</v>
      </c>
    </row>
    <row r="37" spans="1:20" x14ac:dyDescent="0.35">
      <c r="B37">
        <v>2027</v>
      </c>
      <c r="C37">
        <v>2.29</v>
      </c>
      <c r="D37">
        <v>2.52</v>
      </c>
      <c r="E37" s="7">
        <v>2.58</v>
      </c>
      <c r="F37">
        <v>2.08</v>
      </c>
      <c r="G37">
        <v>1.74</v>
      </c>
      <c r="H37">
        <v>1.53</v>
      </c>
      <c r="I37">
        <v>2.89</v>
      </c>
      <c r="J37">
        <v>1.62</v>
      </c>
      <c r="K37">
        <v>1.81</v>
      </c>
      <c r="L37">
        <v>1.79</v>
      </c>
      <c r="M37">
        <v>1.17</v>
      </c>
      <c r="N37">
        <v>1.28</v>
      </c>
      <c r="O37">
        <v>2.19</v>
      </c>
      <c r="P37">
        <v>2.06</v>
      </c>
      <c r="Q37">
        <v>1.69</v>
      </c>
      <c r="R37">
        <v>1.69</v>
      </c>
      <c r="S37">
        <v>4.1900000000000004</v>
      </c>
    </row>
    <row r="39" spans="1:20" x14ac:dyDescent="0.35">
      <c r="C39">
        <f>C35*C12</f>
        <v>0.35497780989959449</v>
      </c>
      <c r="D39">
        <f t="shared" ref="D39:S39" si="2">D35*D12</f>
        <v>8.7844596776131198E-2</v>
      </c>
      <c r="E39">
        <f t="shared" si="2"/>
        <v>4.971963180193336E-2</v>
      </c>
      <c r="F39">
        <f t="shared" si="2"/>
        <v>7.3869725933776678E-2</v>
      </c>
      <c r="G39">
        <f t="shared" si="2"/>
        <v>6.5105133736094473E-2</v>
      </c>
      <c r="H39">
        <f t="shared" si="2"/>
        <v>1.7691108331709299E-2</v>
      </c>
      <c r="I39">
        <f t="shared" si="2"/>
        <v>0.11778631105154828</v>
      </c>
      <c r="J39">
        <f t="shared" si="2"/>
        <v>5.8308597579695726E-2</v>
      </c>
      <c r="K39">
        <f t="shared" si="2"/>
        <v>0.36304639836243696</v>
      </c>
      <c r="L39">
        <f t="shared" si="2"/>
        <v>0.18982319514337354</v>
      </c>
      <c r="M39">
        <f t="shared" si="2"/>
        <v>1.8922423975054795E-2</v>
      </c>
      <c r="N39">
        <f t="shared" si="2"/>
        <v>0.1254573788513032</v>
      </c>
      <c r="O39">
        <f t="shared" si="2"/>
        <v>0.45574350522316937</v>
      </c>
      <c r="P39">
        <f t="shared" si="2"/>
        <v>5.7951118516422345E-2</v>
      </c>
      <c r="Q39">
        <f t="shared" si="2"/>
        <v>2.8244678981315122E-2</v>
      </c>
      <c r="R39">
        <f t="shared" si="2"/>
        <v>0.10144229820786425</v>
      </c>
      <c r="S39">
        <f t="shared" si="2"/>
        <v>2.6291368061914514E-2</v>
      </c>
      <c r="T39">
        <f>SUM(C39:S39)</f>
        <v>2.1922252804333371</v>
      </c>
    </row>
    <row r="40" spans="1:20" x14ac:dyDescent="0.35">
      <c r="C40">
        <f>C36*C12</f>
        <v>0.31227371246806429</v>
      </c>
      <c r="D40">
        <f t="shared" ref="D40:S40" si="3">D36*D12</f>
        <v>8.0679966542616943E-2</v>
      </c>
      <c r="E40">
        <f t="shared" si="3"/>
        <v>4.990867983159851E-2</v>
      </c>
      <c r="F40">
        <f t="shared" si="3"/>
        <v>5.954517831924204E-2</v>
      </c>
      <c r="G40">
        <f t="shared" si="3"/>
        <v>6.4020048173826227E-2</v>
      </c>
      <c r="H40">
        <f t="shared" si="3"/>
        <v>1.7355201211486967E-2</v>
      </c>
      <c r="I40">
        <f t="shared" si="3"/>
        <v>0.12724705892717464</v>
      </c>
      <c r="J40">
        <f t="shared" si="3"/>
        <v>5.9388386423764157E-2</v>
      </c>
      <c r="K40">
        <f t="shared" si="3"/>
        <v>0.3461167735683337</v>
      </c>
      <c r="L40">
        <f t="shared" si="3"/>
        <v>0.16935206625536267</v>
      </c>
      <c r="M40">
        <f t="shared" si="3"/>
        <v>1.9586368675933909E-2</v>
      </c>
      <c r="N40">
        <f t="shared" si="3"/>
        <v>8.4670823586887753E-2</v>
      </c>
      <c r="O40">
        <f t="shared" si="3"/>
        <v>0.43813967884115856</v>
      </c>
      <c r="P40">
        <f t="shared" si="3"/>
        <v>5.6872958171930763E-2</v>
      </c>
      <c r="Q40">
        <f t="shared" si="3"/>
        <v>2.8746063815302966E-2</v>
      </c>
      <c r="R40">
        <f t="shared" si="3"/>
        <v>0.10085592654192284</v>
      </c>
      <c r="S40">
        <f t="shared" si="3"/>
        <v>2.7637826264546254E-2</v>
      </c>
      <c r="T40">
        <f>SUM(C40:S40)</f>
        <v>2.0423967176191535</v>
      </c>
    </row>
    <row r="41" spans="1:20" x14ac:dyDescent="0.35">
      <c r="C41">
        <f>C37*C12</f>
        <v>0.30560119724438772</v>
      </c>
      <c r="D41">
        <f t="shared" ref="D41:S41" si="4">D37*D12</f>
        <v>7.8499426906330008E-2</v>
      </c>
      <c r="E41">
        <f t="shared" si="4"/>
        <v>4.8774391653607634E-2</v>
      </c>
      <c r="F41">
        <f t="shared" si="4"/>
        <v>5.8421684388690297E-2</v>
      </c>
      <c r="G41">
        <f t="shared" si="4"/>
        <v>6.2934962611557982E-2</v>
      </c>
      <c r="H41">
        <f t="shared" si="4"/>
        <v>1.713126313133875E-2</v>
      </c>
      <c r="I41">
        <f t="shared" si="4"/>
        <v>0.13670780680280101</v>
      </c>
      <c r="J41">
        <f t="shared" si="4"/>
        <v>5.8308597579695726E-2</v>
      </c>
      <c r="K41">
        <f t="shared" si="4"/>
        <v>0.3404735653036326</v>
      </c>
      <c r="L41">
        <f t="shared" si="4"/>
        <v>0.16656054867972483</v>
      </c>
      <c r="M41">
        <f t="shared" si="4"/>
        <v>1.942038250071413E-2</v>
      </c>
      <c r="N41">
        <f t="shared" si="4"/>
        <v>6.6084545238546538E-2</v>
      </c>
      <c r="O41">
        <f t="shared" si="4"/>
        <v>0.42835977529559693</v>
      </c>
      <c r="P41">
        <f t="shared" si="4"/>
        <v>5.5525257741316295E-2</v>
      </c>
      <c r="Q41">
        <f t="shared" si="4"/>
        <v>2.8244678981315122E-2</v>
      </c>
      <c r="R41">
        <f t="shared" si="4"/>
        <v>9.9096811544098606E-2</v>
      </c>
      <c r="S41">
        <f t="shared" si="4"/>
        <v>2.9692946679089439E-2</v>
      </c>
      <c r="T41">
        <f>SUM(C41:S41)</f>
        <v>1.9998378422824439</v>
      </c>
    </row>
    <row r="44" spans="1:20" ht="30" customHeight="1" x14ac:dyDescent="0.35">
      <c r="A44" t="s">
        <v>56</v>
      </c>
      <c r="B44" s="8" t="s">
        <v>37</v>
      </c>
      <c r="C44" s="9">
        <v>2.4152174203814401E-2</v>
      </c>
      <c r="D44" s="9">
        <v>3.0676497662373702E-2</v>
      </c>
      <c r="E44" s="9">
        <v>2.9380167383399498E-2</v>
      </c>
      <c r="F44" s="9">
        <v>3.4545609243246803E-2</v>
      </c>
      <c r="G44" s="9">
        <v>2.3667125547102898E-2</v>
      </c>
      <c r="H44" s="9">
        <v>1.9553210657982802E-2</v>
      </c>
      <c r="I44" s="9">
        <v>2.99315942117067E-2</v>
      </c>
      <c r="J44" s="9">
        <v>2.5456204942507901E-2</v>
      </c>
      <c r="K44" s="9">
        <v>2.84316157646919E-2</v>
      </c>
      <c r="L44" s="9">
        <v>2.36279501476232E-2</v>
      </c>
      <c r="M44" s="9">
        <v>1.90443609413436E-2</v>
      </c>
      <c r="N44" s="9">
        <v>3.6563481533203102E-2</v>
      </c>
      <c r="O44" s="9">
        <v>2.8606421288380701E-2</v>
      </c>
      <c r="P44" s="9">
        <v>3.86346410302469E-2</v>
      </c>
      <c r="Q44">
        <v>0.09</v>
      </c>
      <c r="R44">
        <v>0.13</v>
      </c>
      <c r="S44">
        <v>0.92</v>
      </c>
    </row>
    <row r="45" spans="1:20" ht="30" customHeight="1" x14ac:dyDescent="0.35">
      <c r="B45" s="8" t="s">
        <v>38</v>
      </c>
      <c r="C45" s="9">
        <v>1.0734508435523401E-2</v>
      </c>
      <c r="D45" s="9">
        <v>1.2886388959327699E-2</v>
      </c>
      <c r="E45" s="9">
        <v>1.35064963384567E-2</v>
      </c>
      <c r="F45" s="9">
        <v>4.3733139762467104E-3</v>
      </c>
      <c r="G45" s="9">
        <v>4.6261350565746703E-3</v>
      </c>
      <c r="H45" s="9">
        <v>9.0990210548365907E-3</v>
      </c>
      <c r="I45" s="9">
        <v>2.76795798692137E-2</v>
      </c>
      <c r="J45" s="9">
        <v>1.2310427040690901E-2</v>
      </c>
      <c r="K45" s="9">
        <v>9.5209622043549106E-3</v>
      </c>
      <c r="L45" s="9">
        <v>8.7534087172926392E-3</v>
      </c>
      <c r="M45" s="9">
        <v>6.77104715077681E-3</v>
      </c>
      <c r="N45" s="9">
        <v>4.21218368734649E-2</v>
      </c>
      <c r="O45" s="9">
        <v>1.39962981907418E-2</v>
      </c>
      <c r="P45" s="9">
        <v>3.5799259263957002E-2</v>
      </c>
      <c r="Q45">
        <v>-0.66</v>
      </c>
      <c r="R45">
        <v>-0.47</v>
      </c>
      <c r="S45">
        <v>1.1200000000000001</v>
      </c>
    </row>
    <row r="46" spans="1:20" ht="30" customHeight="1" x14ac:dyDescent="0.35">
      <c r="B46" s="8" t="s">
        <v>39</v>
      </c>
      <c r="C46" s="9">
        <v>2.9085586903943E-2</v>
      </c>
      <c r="D46" s="9">
        <v>2.9230029887152599E-2</v>
      </c>
      <c r="E46" s="9">
        <v>3.1385862460258603E-2</v>
      </c>
      <c r="F46" s="9">
        <v>2.35887303755557E-2</v>
      </c>
      <c r="G46" s="9">
        <v>1.9111919554417E-2</v>
      </c>
      <c r="H46" s="9">
        <v>1.6601658088532499E-2</v>
      </c>
      <c r="I46" s="9">
        <v>2.5140411216648801E-2</v>
      </c>
      <c r="J46" s="9">
        <v>1.8920887627071701E-2</v>
      </c>
      <c r="K46" s="9">
        <v>1.77558268674546E-2</v>
      </c>
      <c r="L46" s="9">
        <v>1.3862533172475201E-2</v>
      </c>
      <c r="M46" s="9">
        <v>1.3924731921528599E-2</v>
      </c>
      <c r="N46" s="9">
        <v>3.0040591776955498E-2</v>
      </c>
      <c r="O46" s="9">
        <v>2.37570011174221E-2</v>
      </c>
      <c r="P46" s="9">
        <v>3.2062061604162202E-2</v>
      </c>
      <c r="Q46">
        <v>1.7</v>
      </c>
      <c r="R46">
        <v>1.5</v>
      </c>
      <c r="S46">
        <v>0.71</v>
      </c>
    </row>
    <row r="47" spans="1:20" ht="30" customHeight="1" x14ac:dyDescent="0.35">
      <c r="B47" s="8" t="s">
        <v>40</v>
      </c>
      <c r="C47" s="9">
        <v>2.6640004903134298E-2</v>
      </c>
      <c r="D47" s="9">
        <v>2.8221564021262802E-2</v>
      </c>
      <c r="E47" s="9">
        <v>2.63007898594456E-2</v>
      </c>
      <c r="F47" s="9">
        <v>2.6311284720734698E-2</v>
      </c>
      <c r="G47" s="9">
        <v>1.8015612830002602E-2</v>
      </c>
      <c r="H47" s="9">
        <v>1.58254880220455E-2</v>
      </c>
      <c r="I47" s="9">
        <v>2.49241293074388E-2</v>
      </c>
      <c r="J47" s="9">
        <v>1.62126019218202E-2</v>
      </c>
      <c r="K47" s="9">
        <v>1.92823880125969E-2</v>
      </c>
      <c r="L47" s="9">
        <v>2.0372393739519601E-2</v>
      </c>
      <c r="M47" s="9">
        <v>1.1271017801081E-2</v>
      </c>
      <c r="N47" s="9">
        <v>2.4337320307387798E-2</v>
      </c>
      <c r="O47" s="9">
        <v>2.32868142089773E-2</v>
      </c>
      <c r="P47" s="9">
        <v>3.1872476870574103E-2</v>
      </c>
      <c r="Q47">
        <v>0.56000000000000005</v>
      </c>
      <c r="R47">
        <v>0.56999999999999995</v>
      </c>
      <c r="S47">
        <v>0.96</v>
      </c>
    </row>
    <row r="48" spans="1:20" ht="30" customHeight="1" x14ac:dyDescent="0.35">
      <c r="B48" s="8" t="s">
        <v>41</v>
      </c>
      <c r="C48" s="9">
        <v>2.36042401882708E-2</v>
      </c>
      <c r="D48" s="9">
        <v>2.4798282454134402E-2</v>
      </c>
      <c r="E48" s="9">
        <v>2.3972966517900599E-2</v>
      </c>
      <c r="F48" s="9">
        <v>2.1741622499562099E-2</v>
      </c>
      <c r="G48" s="9">
        <v>1.8026761726915599E-2</v>
      </c>
      <c r="H48" s="9">
        <v>1.5740236987645699E-2</v>
      </c>
      <c r="I48" s="9">
        <v>2.5729476260126401E-2</v>
      </c>
      <c r="J48" s="9">
        <v>1.6749588834860898E-2</v>
      </c>
      <c r="K48" s="9">
        <v>1.8734854855216001E-2</v>
      </c>
      <c r="L48" s="9">
        <v>1.8511692890453998E-2</v>
      </c>
      <c r="M48" s="9">
        <v>1.19389369975633E-2</v>
      </c>
      <c r="N48" s="9">
        <v>2.01276202444618E-2</v>
      </c>
      <c r="O48" s="9">
        <v>2.2840055335993301E-2</v>
      </c>
      <c r="P48" s="9">
        <v>3.2070963178712802E-2</v>
      </c>
      <c r="Q48">
        <v>0.15</v>
      </c>
      <c r="R48">
        <v>0.14000000000000001</v>
      </c>
      <c r="S48">
        <v>0.97</v>
      </c>
    </row>
    <row r="49" spans="2:20" ht="30" customHeight="1" x14ac:dyDescent="0.35">
      <c r="B49" s="8" t="s">
        <v>42</v>
      </c>
      <c r="C49" s="9">
        <v>2.4294187989604199E-2</v>
      </c>
      <c r="D49" s="9">
        <v>3.1553213151529501E-2</v>
      </c>
      <c r="E49" s="9">
        <v>3.1379111468570101E-2</v>
      </c>
      <c r="F49" s="9">
        <v>2.2150449284296402E-2</v>
      </c>
      <c r="G49" s="9">
        <v>1.8214033268641999E-2</v>
      </c>
      <c r="H49" s="9">
        <v>1.5867170056473E-2</v>
      </c>
      <c r="I49" s="9">
        <v>2.6212554550332699E-2</v>
      </c>
      <c r="J49" s="9">
        <v>1.68251118695526E-2</v>
      </c>
      <c r="K49" s="9">
        <v>1.8872983339375499E-2</v>
      </c>
      <c r="L49" s="9">
        <v>1.86377735372837E-2</v>
      </c>
      <c r="M49" s="9">
        <v>1.20246957218133E-2</v>
      </c>
      <c r="N49" s="9">
        <v>1.1636398830952299E-2</v>
      </c>
      <c r="O49" s="9">
        <v>2.3006844620254999E-2</v>
      </c>
      <c r="P49" s="9">
        <v>3.24998856161587E-2</v>
      </c>
      <c r="Q49">
        <v>-0.65</v>
      </c>
      <c r="R49">
        <v>-0.47</v>
      </c>
      <c r="S49">
        <v>1.02</v>
      </c>
    </row>
    <row r="50" spans="2:20" ht="30" customHeight="1" x14ac:dyDescent="0.35">
      <c r="B50" s="8" t="s">
        <v>43</v>
      </c>
      <c r="C50" s="9">
        <v>2.32430237783675E-2</v>
      </c>
      <c r="D50" s="9">
        <v>2.3491977058379101E-2</v>
      </c>
      <c r="E50" s="9">
        <v>2.2382057961135401E-2</v>
      </c>
      <c r="F50" s="9">
        <v>2.14985948149428E-2</v>
      </c>
      <c r="G50" s="9">
        <v>1.7870293010512399E-2</v>
      </c>
      <c r="H50" s="9">
        <v>1.55559218835241E-2</v>
      </c>
      <c r="I50" s="9">
        <v>2.6104924000081201E-2</v>
      </c>
      <c r="J50" s="9">
        <v>1.6598160775175699E-2</v>
      </c>
      <c r="K50" s="9">
        <v>1.85812792292116E-2</v>
      </c>
      <c r="L50" s="9">
        <v>1.83337161758922E-2</v>
      </c>
      <c r="M50" s="9">
        <v>1.1853880383061399E-2</v>
      </c>
      <c r="N50" s="9">
        <v>1.7567420275673502E-2</v>
      </c>
      <c r="O50" s="9">
        <v>2.25937484664929E-2</v>
      </c>
      <c r="P50" s="9">
        <v>3.2913952488454697E-2</v>
      </c>
      <c r="Q50">
        <v>1.67</v>
      </c>
      <c r="R50">
        <v>1.48</v>
      </c>
      <c r="S50">
        <v>0.9</v>
      </c>
    </row>
    <row r="51" spans="2:20" ht="30" customHeight="1" x14ac:dyDescent="0.35">
      <c r="B51" s="8" t="s">
        <v>44</v>
      </c>
      <c r="C51" s="9">
        <v>2.3407417265170701E-2</v>
      </c>
      <c r="D51" s="9">
        <v>2.5854557590756201E-2</v>
      </c>
      <c r="E51" s="9">
        <v>2.6443853591017301E-2</v>
      </c>
      <c r="F51" s="9">
        <v>2.12334594476608E-2</v>
      </c>
      <c r="G51" s="9">
        <v>1.7706421613723201E-2</v>
      </c>
      <c r="H51" s="9">
        <v>1.5486459565562501E-2</v>
      </c>
      <c r="I51" s="9">
        <v>2.6858150822489699E-2</v>
      </c>
      <c r="J51" s="9">
        <v>1.6492552777689601E-2</v>
      </c>
      <c r="K51" s="9">
        <v>1.8439104830670801E-2</v>
      </c>
      <c r="L51" s="9">
        <v>1.8178865213393999E-2</v>
      </c>
      <c r="M51" s="9">
        <v>1.17991051220137E-2</v>
      </c>
      <c r="N51" s="9">
        <v>1.64062984135535E-2</v>
      </c>
      <c r="O51" s="9">
        <v>2.2413210599097601E-2</v>
      </c>
      <c r="P51" s="9">
        <v>3.3315725944489297E-2</v>
      </c>
      <c r="Q51">
        <v>0.55000000000000004</v>
      </c>
      <c r="R51">
        <v>0.56000000000000005</v>
      </c>
      <c r="S51">
        <v>1.01</v>
      </c>
    </row>
    <row r="52" spans="2:20" ht="30" customHeight="1" x14ac:dyDescent="0.35">
      <c r="B52" s="8" t="s">
        <v>45</v>
      </c>
      <c r="C52" s="9">
        <v>2.30569275337324E-2</v>
      </c>
      <c r="D52" s="9">
        <v>2.4175798087412499E-2</v>
      </c>
      <c r="E52" s="9">
        <v>2.3395018926293702E-2</v>
      </c>
      <c r="F52" s="9">
        <v>2.1278965434026999E-2</v>
      </c>
      <c r="G52" s="9">
        <v>1.7707543566940601E-2</v>
      </c>
      <c r="H52" s="9">
        <v>1.5496316338102801E-2</v>
      </c>
      <c r="I52" s="9">
        <v>2.7524033161169401E-2</v>
      </c>
      <c r="J52" s="9">
        <v>1.6473655533371E-2</v>
      </c>
      <c r="K52" s="9">
        <v>1.8390305262957402E-2</v>
      </c>
      <c r="L52" s="9">
        <v>1.81752291958058E-2</v>
      </c>
      <c r="M52" s="9">
        <v>1.17980788243989E-2</v>
      </c>
      <c r="N52" s="9">
        <v>1.4508086223264501E-2</v>
      </c>
      <c r="O52" s="9">
        <v>2.23300148834376E-2</v>
      </c>
      <c r="P52" s="9">
        <v>3.3705306248122097E-2</v>
      </c>
      <c r="Q52">
        <v>0.15</v>
      </c>
      <c r="R52">
        <v>0.14000000000000001</v>
      </c>
      <c r="S52">
        <v>1.02</v>
      </c>
    </row>
    <row r="53" spans="2:20" ht="30" customHeight="1" x14ac:dyDescent="0.35">
      <c r="B53" s="8" t="s">
        <v>46</v>
      </c>
      <c r="C53" s="9">
        <v>2.37243960701349E-2</v>
      </c>
      <c r="D53" s="9">
        <v>3.05917014011035E-2</v>
      </c>
      <c r="E53" s="9">
        <v>3.0427746098113499E-2</v>
      </c>
      <c r="F53" s="9">
        <v>2.1670420535649101E-2</v>
      </c>
      <c r="G53" s="9">
        <v>1.78882080064388E-2</v>
      </c>
      <c r="H53" s="9">
        <v>1.56193303668341E-2</v>
      </c>
      <c r="I53" s="9">
        <v>2.7940965499082201E-2</v>
      </c>
      <c r="J53" s="9">
        <v>1.6546705243805498E-2</v>
      </c>
      <c r="K53" s="9">
        <v>1.8523381680888001E-2</v>
      </c>
      <c r="L53" s="9">
        <v>1.8296753105629501E-2</v>
      </c>
      <c r="M53" s="9">
        <v>1.18818187654177E-2</v>
      </c>
      <c r="N53" s="9">
        <v>9.0548948382673192E-3</v>
      </c>
      <c r="O53" s="9">
        <v>2.24894119051081E-2</v>
      </c>
      <c r="P53" s="9">
        <v>3.4082802482070698E-2</v>
      </c>
      <c r="Q53">
        <v>-0.63</v>
      </c>
      <c r="R53">
        <v>-0.46</v>
      </c>
      <c r="S53">
        <v>1.01</v>
      </c>
    </row>
    <row r="54" spans="2:20" ht="30" customHeight="1" x14ac:dyDescent="0.35">
      <c r="B54" s="8" t="s">
        <v>47</v>
      </c>
      <c r="C54" s="9">
        <v>2.2713158228273699E-2</v>
      </c>
      <c r="D54" s="9">
        <v>2.2969612717470899E-2</v>
      </c>
      <c r="E54" s="9">
        <v>2.19051024373337E-2</v>
      </c>
      <c r="F54" s="9">
        <v>2.1046115840223801E-2</v>
      </c>
      <c r="G54" s="9">
        <v>1.7556544218231801E-2</v>
      </c>
      <c r="H54" s="9">
        <v>1.5317637184558201E-2</v>
      </c>
      <c r="I54" s="9">
        <v>2.8520334623772299E-2</v>
      </c>
      <c r="J54" s="9">
        <v>1.6327153929088199E-2</v>
      </c>
      <c r="K54" s="9">
        <v>1.8242304304249699E-2</v>
      </c>
      <c r="L54" s="9">
        <v>1.8003633588404701E-2</v>
      </c>
      <c r="M54" s="9">
        <v>1.1715010443535401E-2</v>
      </c>
      <c r="N54" s="9">
        <v>1.2967433194982799E-2</v>
      </c>
      <c r="O54" s="9">
        <v>2.20945294585029E-2</v>
      </c>
      <c r="P54" s="9">
        <v>3.4448332007775001E-2</v>
      </c>
      <c r="Q54">
        <v>1.64</v>
      </c>
      <c r="R54">
        <v>1.45</v>
      </c>
      <c r="S54">
        <v>1.08</v>
      </c>
    </row>
    <row r="55" spans="2:20" ht="30" customHeight="1" x14ac:dyDescent="0.35">
      <c r="B55" s="8" t="s">
        <v>48</v>
      </c>
      <c r="C55" s="9">
        <v>2.2870562894720201E-2</v>
      </c>
      <c r="D55" s="9">
        <v>2.5202783874199101E-2</v>
      </c>
      <c r="E55" s="9">
        <v>2.5762030180826099E-2</v>
      </c>
      <c r="F55" s="9">
        <v>2.0791958009591001E-2</v>
      </c>
      <c r="G55" s="9">
        <v>1.73983511640044E-2</v>
      </c>
      <c r="H55" s="9">
        <v>1.5250282041196E-2</v>
      </c>
      <c r="I55" s="9">
        <v>2.8893423602622301E-2</v>
      </c>
      <c r="J55" s="9">
        <v>1.6224955869565801E-2</v>
      </c>
      <c r="K55" s="9">
        <v>1.81052509231245E-2</v>
      </c>
      <c r="L55" s="9">
        <v>1.7854285779784599E-2</v>
      </c>
      <c r="M55" s="9">
        <v>1.16615081833628E-2</v>
      </c>
      <c r="N55" s="9">
        <v>1.2831816969937E-2</v>
      </c>
      <c r="O55" s="9">
        <v>2.19218514085852E-2</v>
      </c>
      <c r="P55" s="9">
        <v>3.4802019931658601E-2</v>
      </c>
      <c r="Q55">
        <v>0.54</v>
      </c>
      <c r="R55">
        <v>0.55000000000000004</v>
      </c>
      <c r="S55">
        <v>1.08</v>
      </c>
    </row>
    <row r="57" spans="2:20" x14ac:dyDescent="0.35">
      <c r="C57">
        <f t="shared" ref="C57:S57" si="5">SUM(C44:C47)/4</f>
        <v>2.2653068611603776E-2</v>
      </c>
      <c r="D57">
        <f t="shared" si="5"/>
        <v>2.52536201325292E-2</v>
      </c>
      <c r="E57">
        <f t="shared" si="5"/>
        <v>2.5143329010390101E-2</v>
      </c>
      <c r="F57">
        <f t="shared" si="5"/>
        <v>2.2204734578945978E-2</v>
      </c>
      <c r="G57">
        <f t="shared" si="5"/>
        <v>1.6355198247024291E-2</v>
      </c>
      <c r="H57">
        <f t="shared" si="5"/>
        <v>1.5269844455849349E-2</v>
      </c>
      <c r="I57">
        <f t="shared" si="5"/>
        <v>2.6918928651251998E-2</v>
      </c>
      <c r="J57">
        <f t="shared" si="5"/>
        <v>1.8225030383022676E-2</v>
      </c>
      <c r="K57">
        <f t="shared" si="5"/>
        <v>1.874769821227458E-2</v>
      </c>
      <c r="L57">
        <f t="shared" si="5"/>
        <v>1.6654071444227661E-2</v>
      </c>
      <c r="M57">
        <f t="shared" si="5"/>
        <v>1.2752789453682502E-2</v>
      </c>
      <c r="N57">
        <f t="shared" si="5"/>
        <v>3.326580762275283E-2</v>
      </c>
      <c r="O57">
        <f t="shared" si="5"/>
        <v>2.2411633701380475E-2</v>
      </c>
      <c r="P57">
        <f t="shared" si="5"/>
        <v>3.459210969223505E-2</v>
      </c>
      <c r="Q57">
        <f t="shared" si="5"/>
        <v>0.42249999999999999</v>
      </c>
      <c r="R57">
        <f t="shared" si="5"/>
        <v>0.4325</v>
      </c>
      <c r="S57">
        <f t="shared" si="5"/>
        <v>0.92749999999999999</v>
      </c>
    </row>
    <row r="58" spans="2:20" x14ac:dyDescent="0.35">
      <c r="C58">
        <f t="shared" ref="C58:S58" si="6">SUM(C48:C51)/4</f>
        <v>2.36372173053533E-2</v>
      </c>
      <c r="D58">
        <f t="shared" si="6"/>
        <v>2.6424507563699802E-2</v>
      </c>
      <c r="E58">
        <f t="shared" si="6"/>
        <v>2.6044497384655849E-2</v>
      </c>
      <c r="F58">
        <f t="shared" si="6"/>
        <v>2.1656031511615527E-2</v>
      </c>
      <c r="G58">
        <f t="shared" si="6"/>
        <v>1.7954377404948301E-2</v>
      </c>
      <c r="H58">
        <f t="shared" si="6"/>
        <v>1.5662447123301323E-2</v>
      </c>
      <c r="I58">
        <f t="shared" si="6"/>
        <v>2.62262764082575E-2</v>
      </c>
      <c r="J58">
        <f t="shared" si="6"/>
        <v>1.66663535643197E-2</v>
      </c>
      <c r="K58">
        <f t="shared" si="6"/>
        <v>1.8657055563618477E-2</v>
      </c>
      <c r="L58">
        <f t="shared" si="6"/>
        <v>1.8415511954255975E-2</v>
      </c>
      <c r="M58">
        <f t="shared" si="6"/>
        <v>1.1904154556112925E-2</v>
      </c>
      <c r="N58">
        <f t="shared" si="6"/>
        <v>1.6434434441160273E-2</v>
      </c>
      <c r="O58">
        <f t="shared" si="6"/>
        <v>2.2713464755459697E-2</v>
      </c>
      <c r="P58">
        <f t="shared" si="6"/>
        <v>3.2700131806953872E-2</v>
      </c>
      <c r="Q58">
        <f t="shared" si="6"/>
        <v>0.43</v>
      </c>
      <c r="R58">
        <f t="shared" si="6"/>
        <v>0.42749999999999999</v>
      </c>
      <c r="S58">
        <f t="shared" si="6"/>
        <v>0.97500000000000009</v>
      </c>
    </row>
    <row r="59" spans="2:20" x14ac:dyDescent="0.35">
      <c r="C59">
        <f t="shared" ref="C59:S59" si="7">SUM(C52:C55)/4</f>
        <v>2.3091261181715301E-2</v>
      </c>
      <c r="D59">
        <f t="shared" si="7"/>
        <v>2.57349740200465E-2</v>
      </c>
      <c r="E59">
        <f t="shared" si="7"/>
        <v>2.5372474410641749E-2</v>
      </c>
      <c r="F59">
        <f t="shared" si="7"/>
        <v>2.1196864954872725E-2</v>
      </c>
      <c r="G59">
        <f t="shared" si="7"/>
        <v>1.7637661738903902E-2</v>
      </c>
      <c r="H59">
        <f t="shared" si="7"/>
        <v>1.5420891482672776E-2</v>
      </c>
      <c r="I59">
        <f t="shared" si="7"/>
        <v>2.8219689221661553E-2</v>
      </c>
      <c r="J59">
        <f t="shared" si="7"/>
        <v>1.6393117643957626E-2</v>
      </c>
      <c r="K59">
        <f t="shared" si="7"/>
        <v>1.83153105428049E-2</v>
      </c>
      <c r="L59">
        <f t="shared" si="7"/>
        <v>1.8082475417406148E-2</v>
      </c>
      <c r="M59">
        <f t="shared" si="7"/>
        <v>1.1764104054178701E-2</v>
      </c>
      <c r="N59">
        <f t="shared" si="7"/>
        <v>1.2340557806612905E-2</v>
      </c>
      <c r="O59">
        <f t="shared" si="7"/>
        <v>2.220895191390845E-2</v>
      </c>
      <c r="P59">
        <f t="shared" si="7"/>
        <v>3.4259615167406596E-2</v>
      </c>
      <c r="Q59">
        <f t="shared" si="7"/>
        <v>0.42499999999999999</v>
      </c>
      <c r="R59">
        <f t="shared" si="7"/>
        <v>0.42</v>
      </c>
      <c r="S59">
        <f t="shared" si="7"/>
        <v>1.0475000000000001</v>
      </c>
    </row>
    <row r="61" spans="2:20" x14ac:dyDescent="0.35">
      <c r="C61">
        <f>C57*$C$12</f>
        <v>3.0230589034783294E-3</v>
      </c>
      <c r="D61">
        <f>D57*$D$12</f>
        <v>7.8666456655305552E-4</v>
      </c>
      <c r="E61">
        <f>E57*$E$12</f>
        <v>4.7532968086367504E-4</v>
      </c>
      <c r="F61">
        <f>F57*$F$12</f>
        <v>6.2367211322395184E-4</v>
      </c>
      <c r="G61">
        <f>G57*$G$12</f>
        <v>5.9155964952936353E-4</v>
      </c>
      <c r="H61">
        <f>H57*$H$12</f>
        <v>1.7097498258024141E-4</v>
      </c>
      <c r="I61">
        <f>I57*$I$12</f>
        <v>1.2733659852573504E-3</v>
      </c>
      <c r="J61">
        <f>J57*$J$12</f>
        <v>6.5597281634654136E-4</v>
      </c>
      <c r="K61">
        <f>K57*$K$12</f>
        <v>3.5265721831876603E-3</v>
      </c>
      <c r="L61">
        <f>L57*$L$12</f>
        <v>1.5496711047496628E-3</v>
      </c>
      <c r="M61">
        <f>M57*$M$12</f>
        <v>2.1167867447998922E-4</v>
      </c>
      <c r="N61">
        <f>N57*$N$12</f>
        <v>1.7174654443301528E-3</v>
      </c>
      <c r="O61">
        <f>O57*$O$12</f>
        <v>4.3836723179591633E-3</v>
      </c>
      <c r="P61">
        <f>P57*$P$12</f>
        <v>9.3239602256176533E-4</v>
      </c>
      <c r="Q61">
        <f>Q57*$Q$12</f>
        <v>7.0611697453287804E-3</v>
      </c>
      <c r="R61">
        <f>R57*$R$12</f>
        <v>2.5360574551966063E-2</v>
      </c>
      <c r="S61">
        <f>S57*$S$12</f>
        <v>6.5728420154786285E-3</v>
      </c>
      <c r="T61">
        <f>SUM(C61:S61)</f>
        <v>5.8916640757874374E-2</v>
      </c>
    </row>
    <row r="62" spans="2:20" x14ac:dyDescent="0.35">
      <c r="C62">
        <f>C58*$C$12</f>
        <v>3.1543938463064317E-3</v>
      </c>
      <c r="D62">
        <f t="shared" ref="D62:D63" si="8">D58*$D$12</f>
        <v>8.2313837302873687E-4</v>
      </c>
      <c r="E62">
        <f t="shared" ref="E62:E63" si="9">E58*$E$12</f>
        <v>4.923660914188233E-4</v>
      </c>
      <c r="F62">
        <f>F58*$F$12</f>
        <v>6.0826049907842985E-4</v>
      </c>
      <c r="G62">
        <f>G58*$G$12</f>
        <v>6.494011900541511E-4</v>
      </c>
      <c r="H62">
        <f>H58*$H$12</f>
        <v>1.7537091696075466E-4</v>
      </c>
      <c r="I62">
        <f>I58*$I$12</f>
        <v>1.2406009440750602E-3</v>
      </c>
      <c r="J62">
        <f>J58*$J$12</f>
        <v>5.998714216684227E-4</v>
      </c>
      <c r="K62">
        <f>K58*$K$12</f>
        <v>3.5095216717199763E-3</v>
      </c>
      <c r="L62">
        <f>L58*$L$12</f>
        <v>1.7135741761558137E-3</v>
      </c>
      <c r="M62">
        <f>M58*$M$12</f>
        <v>1.9759250839942893E-4</v>
      </c>
      <c r="N62">
        <f>N58*$N$12</f>
        <v>8.4848603616936196E-4</v>
      </c>
      <c r="O62">
        <f>O58*$O$12</f>
        <v>4.4427098898781629E-3</v>
      </c>
      <c r="P62">
        <f>P58*$P$12</f>
        <v>8.8139963434763534E-4</v>
      </c>
      <c r="Q62">
        <f>Q58*$Q$12</f>
        <v>7.1865159538257416E-3</v>
      </c>
      <c r="R62">
        <f>R58*$R$12</f>
        <v>2.5067388718995356E-2</v>
      </c>
      <c r="S62">
        <f>S58*$S$12</f>
        <v>6.9094565661365643E-3</v>
      </c>
      <c r="T62">
        <f>SUM(C62:S62)</f>
        <v>5.8500048438218849E-2</v>
      </c>
    </row>
    <row r="63" spans="2:20" x14ac:dyDescent="0.35">
      <c r="C63">
        <f>C59*$C$12</f>
        <v>3.0815358353777516E-3</v>
      </c>
      <c r="D63">
        <f t="shared" si="8"/>
        <v>8.016590127075166E-4</v>
      </c>
      <c r="E63">
        <f t="shared" si="9"/>
        <v>4.7966162950611552E-4</v>
      </c>
      <c r="F63">
        <f>F59*$F$12</f>
        <v>5.9536372808810783E-4</v>
      </c>
      <c r="G63">
        <f>G59*$G$12</f>
        <v>6.3794573683518619E-4</v>
      </c>
      <c r="H63">
        <f>H59*$H$12</f>
        <v>1.7266624164018814E-4</v>
      </c>
      <c r="I63">
        <f>I59*$I$12</f>
        <v>1.3348968242733541E-3</v>
      </c>
      <c r="J63">
        <f>J59*$J$12</f>
        <v>5.9003685171489799E-4</v>
      </c>
      <c r="K63">
        <f>K59*$K$12</f>
        <v>3.4452370608574557E-3</v>
      </c>
      <c r="L63">
        <f>L59*$L$12</f>
        <v>1.6825849312909521E-3</v>
      </c>
      <c r="M63">
        <f>M59*$M$12</f>
        <v>1.9526786368406171E-4</v>
      </c>
      <c r="N63">
        <f>N59*$N$12</f>
        <v>6.371251176875072E-4</v>
      </c>
      <c r="O63">
        <f>O59*$O$12</f>
        <v>4.3440281513207951E-3</v>
      </c>
      <c r="P63">
        <f>P59*$P$12</f>
        <v>9.2343396227600007E-4</v>
      </c>
      <c r="Q63">
        <f>Q59*$Q$12</f>
        <v>7.1029518148277675E-3</v>
      </c>
      <c r="R63">
        <f>R59*$R$12</f>
        <v>2.4627609969539298E-2</v>
      </c>
      <c r="S63">
        <f>S59*$S$12</f>
        <v>7.4232366697723597E-3</v>
      </c>
      <c r="T63">
        <f>SUM(C63:S63)</f>
        <v>5.8075241401399316E-2</v>
      </c>
    </row>
  </sheetData>
  <mergeCells count="7">
    <mergeCell ref="A6:K6"/>
    <mergeCell ref="B7:U7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811A-C6E7-4476-97E9-87028E8C372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A14F-61D6-4502-9F42-16C8F0FA571F}">
  <dimension ref="C1:I15"/>
  <sheetViews>
    <sheetView workbookViewId="0">
      <selection activeCell="H25" sqref="H25"/>
    </sheetView>
  </sheetViews>
  <sheetFormatPr baseColWidth="10" defaultRowHeight="14.5" x14ac:dyDescent="0.35"/>
  <cols>
    <col min="4" max="4" width="15.81640625" customWidth="1"/>
  </cols>
  <sheetData>
    <row r="1" spans="3:9" x14ac:dyDescent="0.35">
      <c r="I1">
        <v>0</v>
      </c>
    </row>
    <row r="4" spans="3:9" x14ac:dyDescent="0.35">
      <c r="C4" s="9"/>
      <c r="D4" s="9" t="s">
        <v>58</v>
      </c>
      <c r="E4" t="s">
        <v>57</v>
      </c>
    </row>
    <row r="5" spans="3:9" x14ac:dyDescent="0.35">
      <c r="C5" s="9"/>
      <c r="D5" s="9"/>
      <c r="E5">
        <v>0.68</v>
      </c>
    </row>
    <row r="6" spans="3:9" x14ac:dyDescent="0.35">
      <c r="C6" s="9"/>
      <c r="D6" s="9"/>
      <c r="E6">
        <v>0.37</v>
      </c>
    </row>
    <row r="7" spans="3:9" x14ac:dyDescent="0.35">
      <c r="C7" s="9"/>
      <c r="D7" s="9"/>
      <c r="E7">
        <v>0.36</v>
      </c>
    </row>
    <row r="8" spans="3:9" x14ac:dyDescent="0.35">
      <c r="C8" s="9"/>
      <c r="D8" s="9"/>
    </row>
    <row r="9" spans="3:9" x14ac:dyDescent="0.35">
      <c r="C9" s="9"/>
      <c r="D9" s="9"/>
    </row>
    <row r="10" spans="3:9" x14ac:dyDescent="0.35">
      <c r="C10" s="9"/>
      <c r="D10" s="9"/>
    </row>
    <row r="11" spans="3:9" x14ac:dyDescent="0.35">
      <c r="C11" s="9"/>
      <c r="D11" s="9"/>
    </row>
    <row r="12" spans="3:9" x14ac:dyDescent="0.35">
      <c r="C12" s="9"/>
      <c r="D12" s="9"/>
    </row>
    <row r="13" spans="3:9" x14ac:dyDescent="0.35">
      <c r="C13" s="9"/>
      <c r="D13" s="9"/>
    </row>
    <row r="14" spans="3:9" x14ac:dyDescent="0.35">
      <c r="C14" s="9"/>
      <c r="D14" s="9"/>
    </row>
    <row r="15" spans="3:9" x14ac:dyDescent="0.35">
      <c r="C15" s="9"/>
      <c r="D15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31E4D71C004647A11BD65937F6522F" ma:contentTypeVersion="4" ma:contentTypeDescription="Crear nuevo documento." ma:contentTypeScope="" ma:versionID="0df5c7bed569d1a0c998a6d3ef5e372f">
  <xsd:schema xmlns:xsd="http://www.w3.org/2001/XMLSchema" xmlns:xs="http://www.w3.org/2001/XMLSchema" xmlns:p="http://schemas.microsoft.com/office/2006/metadata/properties" xmlns:ns2="9687905e-a3f4-4e2d-91eb-7f02b5670094" targetNamespace="http://schemas.microsoft.com/office/2006/metadata/properties" ma:root="true" ma:fieldsID="2ffb85eadbbdfe303fb45c9af1ae0932" ns2:_="">
    <xsd:import namespace="9687905e-a3f4-4e2d-91eb-7f02b56700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7905e-a3f4-4e2d-91eb-7f02b56700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6CF956-BA6C-46FA-9784-B4B666071612}"/>
</file>

<file path=customXml/itemProps2.xml><?xml version="1.0" encoding="utf-8"?>
<ds:datastoreItem xmlns:ds="http://schemas.openxmlformats.org/officeDocument/2006/customXml" ds:itemID="{0017BA7D-DA1D-4D1F-9DAB-A868EF35EB64}"/>
</file>

<file path=customXml/itemProps3.xml><?xml version="1.0" encoding="utf-8"?>
<ds:datastoreItem xmlns:ds="http://schemas.openxmlformats.org/officeDocument/2006/customXml" ds:itemID="{24F22F2C-315E-4659-A8AF-A604E1B126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tabla-72943</vt:lpstr>
      <vt:lpstr>Hoja2</vt:lpstr>
      <vt:lpstr>Demanda interna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Gabriela Franco</cp:lastModifiedBy>
  <dcterms:created xsi:type="dcterms:W3CDTF">2025-03-19T09:29:54Z</dcterms:created>
  <dcterms:modified xsi:type="dcterms:W3CDTF">2025-04-09T10:58:32Z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0x010100A931E4D71C004647A11BD65937F6522F</vt:lpwstr>
  </property>
</Properties>
</file>