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48" windowWidth="22980" windowHeight="9552" activeTab="2"/>
  </bookViews>
  <sheets>
    <sheet name="Grades" sheetId="1" r:id="rId1"/>
    <sheet name="Graph" sheetId="2" r:id="rId2"/>
    <sheet name="Macro" sheetId="3" r:id="rId3"/>
  </sheets>
  <calcPr calcId="144525"/>
</workbook>
</file>

<file path=xl/calcChain.xml><?xml version="1.0" encoding="utf-8"?>
<calcChain xmlns="http://schemas.openxmlformats.org/spreadsheetml/2006/main">
  <c r="Y3" i="1" l="1"/>
  <c r="B24" i="2" l="1"/>
  <c r="C24" i="2" s="1"/>
  <c r="B23" i="2"/>
  <c r="C23" i="2" s="1"/>
  <c r="B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D24" i="2" l="1"/>
  <c r="E24" i="2" s="1"/>
  <c r="F24" i="2" s="1"/>
  <c r="D23" i="2"/>
  <c r="E23" i="2" s="1"/>
  <c r="F23" i="2" s="1"/>
  <c r="D6" i="2"/>
  <c r="D22" i="2"/>
  <c r="C21" i="2"/>
  <c r="D20" i="2"/>
  <c r="C19" i="2"/>
  <c r="D18" i="2"/>
  <c r="C17" i="2"/>
  <c r="C16" i="2"/>
  <c r="C15" i="2"/>
  <c r="D14" i="2"/>
  <c r="D13" i="2"/>
  <c r="D12" i="2"/>
  <c r="C11" i="2"/>
  <c r="D10" i="2"/>
  <c r="D9" i="2"/>
  <c r="D8" i="2"/>
  <c r="C8" i="2"/>
  <c r="E8" i="2" s="1"/>
  <c r="F8" i="2" s="1"/>
  <c r="D7" i="2"/>
  <c r="D5" i="2"/>
  <c r="C4" i="2"/>
  <c r="D3" i="2"/>
  <c r="D16" i="2" l="1"/>
  <c r="E16" i="2" s="1"/>
  <c r="F16" i="2" s="1"/>
  <c r="D11" i="2"/>
  <c r="E11" i="2" s="1"/>
  <c r="F11" i="2" s="1"/>
  <c r="D19" i="2"/>
  <c r="E19" i="2" s="1"/>
  <c r="F19" i="2" s="1"/>
  <c r="C6" i="2"/>
  <c r="E6" i="2" s="1"/>
  <c r="F6" i="2" s="1"/>
  <c r="D4" i="2"/>
  <c r="E4" i="2" s="1"/>
  <c r="F4" i="2" s="1"/>
  <c r="C18" i="2"/>
  <c r="E18" i="2" s="1"/>
  <c r="F18" i="2" s="1"/>
  <c r="D21" i="2"/>
  <c r="E21" i="2" s="1"/>
  <c r="F21" i="2" s="1"/>
  <c r="C13" i="2"/>
  <c r="E13" i="2" s="1"/>
  <c r="F13" i="2" s="1"/>
  <c r="C20" i="2"/>
  <c r="E20" i="2" s="1"/>
  <c r="F20" i="2" s="1"/>
  <c r="C7" i="2"/>
  <c r="E7" i="2" s="1"/>
  <c r="F7" i="2" s="1"/>
  <c r="C3" i="2"/>
  <c r="E3" i="2" s="1"/>
  <c r="F3" i="2" s="1"/>
  <c r="C12" i="2"/>
  <c r="E12" i="2" s="1"/>
  <c r="F12" i="2" s="1"/>
  <c r="D15" i="2"/>
  <c r="E15" i="2" s="1"/>
  <c r="F15" i="2" s="1"/>
  <c r="C9" i="2"/>
  <c r="E9" i="2" s="1"/>
  <c r="F9" i="2" s="1"/>
  <c r="C5" i="2"/>
  <c r="E5" i="2" s="1"/>
  <c r="F5" i="2" s="1"/>
  <c r="C14" i="2"/>
  <c r="E14" i="2" s="1"/>
  <c r="F14" i="2" s="1"/>
  <c r="D17" i="2"/>
  <c r="E17" i="2" s="1"/>
  <c r="F17" i="2" s="1"/>
  <c r="C22" i="2"/>
  <c r="E22" i="2" s="1"/>
  <c r="F22" i="2" s="1"/>
  <c r="C10" i="2"/>
  <c r="E10" i="2" s="1"/>
  <c r="F10" i="2" s="1"/>
  <c r="Y11" i="1" l="1"/>
  <c r="Z11" i="1" s="1"/>
  <c r="Y10" i="1"/>
  <c r="Z10" i="1" s="1"/>
  <c r="Y9" i="1"/>
  <c r="Y8" i="1"/>
  <c r="Y7" i="1"/>
  <c r="Z7" i="1" s="1"/>
  <c r="Y4" i="1"/>
  <c r="Z3" i="1"/>
  <c r="Z8" i="1"/>
  <c r="Z9" i="1"/>
  <c r="Z4" i="1"/>
  <c r="U12" i="1"/>
  <c r="U11" i="1"/>
  <c r="U10" i="1"/>
  <c r="U9" i="1"/>
  <c r="U8" i="1"/>
  <c r="U7" i="1"/>
  <c r="U6" i="1"/>
  <c r="U5" i="1"/>
  <c r="U4" i="1"/>
  <c r="W12" i="1"/>
  <c r="Y12" i="1" s="1"/>
  <c r="Z12" i="1" s="1"/>
  <c r="W11" i="1"/>
  <c r="W10" i="1"/>
  <c r="W9" i="1"/>
  <c r="W8" i="1"/>
  <c r="W7" i="1"/>
  <c r="W6" i="1"/>
  <c r="W5" i="1"/>
  <c r="W4" i="1"/>
  <c r="W3" i="1"/>
  <c r="V12" i="1"/>
  <c r="V11" i="1"/>
  <c r="V10" i="1"/>
  <c r="V9" i="1"/>
  <c r="V8" i="1"/>
  <c r="V7" i="1"/>
  <c r="V6" i="1"/>
  <c r="V5" i="1"/>
  <c r="V4" i="1"/>
  <c r="V3" i="1"/>
  <c r="U3" i="1"/>
  <c r="Y5" i="1" l="1"/>
  <c r="Z5" i="1" s="1"/>
  <c r="Y6" i="1"/>
  <c r="Z6" i="1" s="1"/>
</calcChain>
</file>

<file path=xl/sharedStrings.xml><?xml version="1.0" encoding="utf-8"?>
<sst xmlns="http://schemas.openxmlformats.org/spreadsheetml/2006/main" count="45" uniqueCount="45">
  <si>
    <t>Homework</t>
  </si>
  <si>
    <t>Quizes</t>
  </si>
  <si>
    <t>Test</t>
  </si>
  <si>
    <t>Tests</t>
  </si>
  <si>
    <t>ID</t>
  </si>
  <si>
    <t>Name</t>
  </si>
  <si>
    <t>Ryan</t>
  </si>
  <si>
    <t>Bobby</t>
  </si>
  <si>
    <t>Jenny</t>
  </si>
  <si>
    <t>Justin</t>
  </si>
  <si>
    <t>Rileigh</t>
  </si>
  <si>
    <t>Dustin</t>
  </si>
  <si>
    <t>Michell</t>
  </si>
  <si>
    <t>Lory</t>
  </si>
  <si>
    <t>Alexis</t>
  </si>
  <si>
    <t>HW</t>
  </si>
  <si>
    <t>Averages</t>
  </si>
  <si>
    <t>Quiz</t>
  </si>
  <si>
    <t>Grade</t>
  </si>
  <si>
    <t>Letter</t>
  </si>
  <si>
    <t>Number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</si>
  <si>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</si>
  <si>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</si>
  <si>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</si>
  <si>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</si>
  <si>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</si>
  <si>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</si>
  <si>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</si>
  <si>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</si>
  <si>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</si>
  <si>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</si>
  <si>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</si>
  <si>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</si>
  <si>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Ruben</t>
  </si>
  <si>
    <t>X Axis</t>
  </si>
  <si>
    <t>Y Axis</t>
  </si>
  <si>
    <t>Frequency</t>
  </si>
  <si>
    <t>X1</t>
  </si>
  <si>
    <t>Xc</t>
  </si>
  <si>
    <t>Zt</t>
  </si>
  <si>
    <t>It</t>
  </si>
  <si>
    <t>Purchase Amount</t>
  </si>
  <si>
    <t>Total Amount</t>
  </si>
  <si>
    <t>Percent Tax Paid</t>
  </si>
  <si>
    <t>Total Tax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</si>
</sst>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10" xfId="0" applyNumberFormat="1" applyBorder="1"/>
    <xf numFmtId="164" fontId="0" fillId="0" borderId="0" xfId="0" applyNumberFormat="1"/>
    <xf numFmtId="164" fontId="0" fillId="0" borderId="10" xfId="1" applyNumberFormat="1" applyFont="1" applyBorder="1"/>
    <xf numFmtId="164" fontId="0" fillId="0" borderId="0" xfId="1" applyNumberFormat="1" applyFont="1"/>
    <xf numFmtId="10" fontId="0" fillId="0" borderId="0" xfId="2" applyNumberFormat="1" applyFo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41941437007874"/>
          <c:y val="4.1123070625346141E-2"/>
          <c:w val="0.67924612450787403"/>
          <c:h val="0.924549645361608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Graph!$C$2</c:f>
              <c:strCache>
                <c:ptCount val="1"/>
                <c:pt idx="0">
                  <c:v>X1</c:v>
                </c:pt>
              </c:strCache>
            </c:strRef>
          </c:tx>
          <c:xVal>
            <c:numRef>
              <c:f>Graph!$B$3:$B$24</c:f>
              <c:numCache>
                <c:formatCode>0.00</c:formatCode>
                <c:ptCount val="22"/>
                <c:pt idx="0">
                  <c:v>10</c:v>
                </c:pt>
                <c:pt idx="1">
                  <c:v>31.622776601683803</c:v>
                </c:pt>
                <c:pt idx="2">
                  <c:v>100</c:v>
                </c:pt>
                <c:pt idx="3">
                  <c:v>316.22776601683825</c:v>
                </c:pt>
                <c:pt idx="4">
                  <c:v>1000</c:v>
                </c:pt>
                <c:pt idx="5">
                  <c:v>1778.2794100389244</c:v>
                </c:pt>
                <c:pt idx="6">
                  <c:v>3162.2776601683804</c:v>
                </c:pt>
                <c:pt idx="7">
                  <c:v>4216.9650342858258</c:v>
                </c:pt>
                <c:pt idx="8">
                  <c:v>5623.4132519034993</c:v>
                </c:pt>
                <c:pt idx="9">
                  <c:v>5888.4365535558973</c:v>
                </c:pt>
                <c:pt idx="10">
                  <c:v>6165.9500186148289</c:v>
                </c:pt>
                <c:pt idx="11">
                  <c:v>6309.5734448019384</c:v>
                </c:pt>
                <c:pt idx="12">
                  <c:v>6456.5422903465615</c:v>
                </c:pt>
                <c:pt idx="13">
                  <c:v>6683.4391756861514</c:v>
                </c:pt>
                <c:pt idx="14">
                  <c:v>7498.9420933245601</c:v>
                </c:pt>
                <c:pt idx="15">
                  <c:v>10000</c:v>
                </c:pt>
                <c:pt idx="16">
                  <c:v>31622.77660168384</c:v>
                </c:pt>
                <c:pt idx="17">
                  <c:v>100000</c:v>
                </c:pt>
                <c:pt idx="18">
                  <c:v>316227.7660168382</c:v>
                </c:pt>
                <c:pt idx="19">
                  <c:v>1000000</c:v>
                </c:pt>
                <c:pt idx="20">
                  <c:v>3162277.6601683851</c:v>
                </c:pt>
                <c:pt idx="21">
                  <c:v>10000000</c:v>
                </c:pt>
              </c:numCache>
            </c:numRef>
          </c:xVal>
          <c:yVal>
            <c:numRef>
              <c:f>Graph!$C$3:$C$24</c:f>
              <c:numCache>
                <c:formatCode>0.00</c:formatCode>
                <c:ptCount val="22"/>
                <c:pt idx="0">
                  <c:v>0.15707963267948966</c:v>
                </c:pt>
                <c:pt idx="1">
                  <c:v>0.49672941328980524</c:v>
                </c:pt>
                <c:pt idx="2">
                  <c:v>1.5707963267948966</c:v>
                </c:pt>
                <c:pt idx="3">
                  <c:v>4.9672941328980551</c:v>
                </c:pt>
                <c:pt idx="4">
                  <c:v>15.707963267948966</c:v>
                </c:pt>
                <c:pt idx="5">
                  <c:v>27.933147653041384</c:v>
                </c:pt>
                <c:pt idx="6">
                  <c:v>49.672941328980528</c:v>
                </c:pt>
                <c:pt idx="7">
                  <c:v>66.239931860786896</c:v>
                </c:pt>
                <c:pt idx="8">
                  <c:v>88.332368801397607</c:v>
                </c:pt>
                <c:pt idx="9">
                  <c:v>92.495345088904031</c:v>
                </c:pt>
                <c:pt idx="10">
                  <c:v>96.854516404410973</c:v>
                </c:pt>
                <c:pt idx="11">
                  <c:v>99.110547907375079</c:v>
                </c:pt>
                <c:pt idx="12">
                  <c:v>101.41912913472288</c:v>
                </c:pt>
                <c:pt idx="13">
                  <c:v>104.98321707524917</c:v>
                </c:pt>
                <c:pt idx="14">
                  <c:v>117.79310695041852</c:v>
                </c:pt>
                <c:pt idx="15">
                  <c:v>157.07963267948966</c:v>
                </c:pt>
                <c:pt idx="16">
                  <c:v>496.72941328980573</c:v>
                </c:pt>
                <c:pt idx="17">
                  <c:v>1570.7963267948965</c:v>
                </c:pt>
                <c:pt idx="18">
                  <c:v>4967.2941328980551</c:v>
                </c:pt>
                <c:pt idx="19">
                  <c:v>15707.963267948966</c:v>
                </c:pt>
                <c:pt idx="20">
                  <c:v>49672.941328980596</c:v>
                </c:pt>
                <c:pt idx="21">
                  <c:v>157079.63267948967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Graph!$D$2</c:f>
              <c:strCache>
                <c:ptCount val="1"/>
                <c:pt idx="0">
                  <c:v>Xc</c:v>
                </c:pt>
              </c:strCache>
            </c:strRef>
          </c:tx>
          <c:xVal>
            <c:numRef>
              <c:f>Graph!$B$3:$B$24</c:f>
              <c:numCache>
                <c:formatCode>0.00</c:formatCode>
                <c:ptCount val="22"/>
                <c:pt idx="0">
                  <c:v>10</c:v>
                </c:pt>
                <c:pt idx="1">
                  <c:v>31.622776601683803</c:v>
                </c:pt>
                <c:pt idx="2">
                  <c:v>100</c:v>
                </c:pt>
                <c:pt idx="3">
                  <c:v>316.22776601683825</c:v>
                </c:pt>
                <c:pt idx="4">
                  <c:v>1000</c:v>
                </c:pt>
                <c:pt idx="5">
                  <c:v>1778.2794100389244</c:v>
                </c:pt>
                <c:pt idx="6">
                  <c:v>3162.2776601683804</c:v>
                </c:pt>
                <c:pt idx="7">
                  <c:v>4216.9650342858258</c:v>
                </c:pt>
                <c:pt idx="8">
                  <c:v>5623.4132519034993</c:v>
                </c:pt>
                <c:pt idx="9">
                  <c:v>5888.4365535558973</c:v>
                </c:pt>
                <c:pt idx="10">
                  <c:v>6165.9500186148289</c:v>
                </c:pt>
                <c:pt idx="11">
                  <c:v>6309.5734448019384</c:v>
                </c:pt>
                <c:pt idx="12">
                  <c:v>6456.5422903465615</c:v>
                </c:pt>
                <c:pt idx="13">
                  <c:v>6683.4391756861514</c:v>
                </c:pt>
                <c:pt idx="14">
                  <c:v>7498.9420933245601</c:v>
                </c:pt>
                <c:pt idx="15">
                  <c:v>10000</c:v>
                </c:pt>
                <c:pt idx="16">
                  <c:v>31622.77660168384</c:v>
                </c:pt>
                <c:pt idx="17">
                  <c:v>100000</c:v>
                </c:pt>
                <c:pt idx="18">
                  <c:v>316227.7660168382</c:v>
                </c:pt>
                <c:pt idx="19">
                  <c:v>1000000</c:v>
                </c:pt>
                <c:pt idx="20">
                  <c:v>3162277.6601683851</c:v>
                </c:pt>
                <c:pt idx="21">
                  <c:v>10000000</c:v>
                </c:pt>
              </c:numCache>
            </c:numRef>
          </c:xVal>
          <c:yVal>
            <c:numRef>
              <c:f>Graph!$D$3:$D$24</c:f>
              <c:numCache>
                <c:formatCode>0.00</c:formatCode>
                <c:ptCount val="22"/>
                <c:pt idx="0">
                  <c:v>63661.977236758146</c:v>
                </c:pt>
                <c:pt idx="1">
                  <c:v>20131.684841794809</c:v>
                </c:pt>
                <c:pt idx="2">
                  <c:v>6366.1977236758139</c:v>
                </c:pt>
                <c:pt idx="3">
                  <c:v>2013.1684841794797</c:v>
                </c:pt>
                <c:pt idx="4">
                  <c:v>636.61977236758139</c:v>
                </c:pt>
                <c:pt idx="5">
                  <c:v>357.9976064355638</c:v>
                </c:pt>
                <c:pt idx="6">
                  <c:v>201.31684841794805</c:v>
                </c:pt>
                <c:pt idx="7">
                  <c:v>150.96633886967899</c:v>
                </c:pt>
                <c:pt idx="8">
                  <c:v>113.20878332249342</c:v>
                </c:pt>
                <c:pt idx="9">
                  <c:v>108.11354874548844</c:v>
                </c:pt>
                <c:pt idx="10">
                  <c:v>103.24763750040857</c:v>
                </c:pt>
                <c:pt idx="11">
                  <c:v>100.89743434115223</c:v>
                </c:pt>
                <c:pt idx="12">
                  <c:v>98.600728337118994</c:v>
                </c:pt>
                <c:pt idx="13">
                  <c:v>95.25332027910963</c:v>
                </c:pt>
                <c:pt idx="14">
                  <c:v>84.894611059110616</c:v>
                </c:pt>
                <c:pt idx="15">
                  <c:v>63.661977236758133</c:v>
                </c:pt>
                <c:pt idx="16">
                  <c:v>20.131684841794787</c:v>
                </c:pt>
                <c:pt idx="17">
                  <c:v>6.3661977236758149</c:v>
                </c:pt>
                <c:pt idx="18">
                  <c:v>2.0131684841794799</c:v>
                </c:pt>
                <c:pt idx="19">
                  <c:v>0.63661977236758149</c:v>
                </c:pt>
                <c:pt idx="20">
                  <c:v>0.20131684841794778</c:v>
                </c:pt>
                <c:pt idx="21">
                  <c:v>6.3661977236758135E-2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Graph!$E$2</c:f>
              <c:strCache>
                <c:ptCount val="1"/>
                <c:pt idx="0">
                  <c:v>Zt</c:v>
                </c:pt>
              </c:strCache>
            </c:strRef>
          </c:tx>
          <c:xVal>
            <c:numRef>
              <c:f>Graph!$B$3:$B$24</c:f>
              <c:numCache>
                <c:formatCode>0.00</c:formatCode>
                <c:ptCount val="22"/>
                <c:pt idx="0">
                  <c:v>10</c:v>
                </c:pt>
                <c:pt idx="1">
                  <c:v>31.622776601683803</c:v>
                </c:pt>
                <c:pt idx="2">
                  <c:v>100</c:v>
                </c:pt>
                <c:pt idx="3">
                  <c:v>316.22776601683825</c:v>
                </c:pt>
                <c:pt idx="4">
                  <c:v>1000</c:v>
                </c:pt>
                <c:pt idx="5">
                  <c:v>1778.2794100389244</c:v>
                </c:pt>
                <c:pt idx="6">
                  <c:v>3162.2776601683804</c:v>
                </c:pt>
                <c:pt idx="7">
                  <c:v>4216.9650342858258</c:v>
                </c:pt>
                <c:pt idx="8">
                  <c:v>5623.4132519034993</c:v>
                </c:pt>
                <c:pt idx="9">
                  <c:v>5888.4365535558973</c:v>
                </c:pt>
                <c:pt idx="10">
                  <c:v>6165.9500186148289</c:v>
                </c:pt>
                <c:pt idx="11">
                  <c:v>6309.5734448019384</c:v>
                </c:pt>
                <c:pt idx="12">
                  <c:v>6456.5422903465615</c:v>
                </c:pt>
                <c:pt idx="13">
                  <c:v>6683.4391756861514</c:v>
                </c:pt>
                <c:pt idx="14">
                  <c:v>7498.9420933245601</c:v>
                </c:pt>
                <c:pt idx="15">
                  <c:v>10000</c:v>
                </c:pt>
                <c:pt idx="16">
                  <c:v>31622.77660168384</c:v>
                </c:pt>
                <c:pt idx="17">
                  <c:v>100000</c:v>
                </c:pt>
                <c:pt idx="18">
                  <c:v>316227.7660168382</c:v>
                </c:pt>
                <c:pt idx="19">
                  <c:v>1000000</c:v>
                </c:pt>
                <c:pt idx="20">
                  <c:v>3162277.6601683851</c:v>
                </c:pt>
                <c:pt idx="21">
                  <c:v>10000000</c:v>
                </c:pt>
              </c:numCache>
            </c:numRef>
          </c:xVal>
          <c:yVal>
            <c:numRef>
              <c:f>Graph!$E$3:$E$24</c:f>
              <c:numCache>
                <c:formatCode>General</c:formatCode>
                <c:ptCount val="22"/>
                <c:pt idx="0">
                  <c:v>63661.920157125467</c:v>
                </c:pt>
                <c:pt idx="1">
                  <c:v>20131.288112381517</c:v>
                </c:pt>
                <c:pt idx="2">
                  <c:v>6364.7269273490192</c:v>
                </c:pt>
                <c:pt idx="3">
                  <c:v>2008.3011900465815</c:v>
                </c:pt>
                <c:pt idx="4">
                  <c:v>621.0118090996325</c:v>
                </c:pt>
                <c:pt idx="5">
                  <c:v>330.16445878252244</c:v>
                </c:pt>
                <c:pt idx="6">
                  <c:v>151.74390708896752</c:v>
                </c:pt>
                <c:pt idx="7">
                  <c:v>84.82640700889209</c:v>
                </c:pt>
                <c:pt idx="8">
                  <c:v>24.976414521095812</c:v>
                </c:pt>
                <c:pt idx="9">
                  <c:v>15.718203656584413</c:v>
                </c:pt>
                <c:pt idx="10">
                  <c:v>6.4931210959975996</c:v>
                </c:pt>
                <c:pt idx="11">
                  <c:v>1.8868864337771556</c:v>
                </c:pt>
                <c:pt idx="12">
                  <c:v>2.9184007976038857</c:v>
                </c:pt>
                <c:pt idx="13">
                  <c:v>9.8298967961395416</c:v>
                </c:pt>
                <c:pt idx="14">
                  <c:v>32.998495891307904</c:v>
                </c:pt>
                <c:pt idx="15">
                  <c:v>93.517655442731524</c:v>
                </c:pt>
                <c:pt idx="16">
                  <c:v>476.69772844801099</c:v>
                </c:pt>
                <c:pt idx="17">
                  <c:v>1564.5301290712205</c:v>
                </c:pt>
                <c:pt idx="18">
                  <c:v>4965.3809644138755</c:v>
                </c:pt>
                <c:pt idx="19">
                  <c:v>15707.426648176599</c:v>
                </c:pt>
                <c:pt idx="20">
                  <c:v>49672.840012132176</c:v>
                </c:pt>
                <c:pt idx="21">
                  <c:v>157079.66901751244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52032"/>
        <c:axId val="108653568"/>
      </c:scatterChart>
      <c:valAx>
        <c:axId val="108652032"/>
        <c:scaling>
          <c:logBase val="10"/>
          <c:orientation val="minMax"/>
          <c:max val="10000000"/>
          <c:min val="10"/>
        </c:scaling>
        <c:delete val="0"/>
        <c:axPos val="b"/>
        <c:numFmt formatCode="0.00" sourceLinked="1"/>
        <c:majorTickMark val="out"/>
        <c:minorTickMark val="none"/>
        <c:tickLblPos val="nextTo"/>
        <c:crossAx val="108653568"/>
        <c:crosses val="autoZero"/>
        <c:crossBetween val="midCat"/>
        <c:minorUnit val="100"/>
      </c:valAx>
      <c:valAx>
        <c:axId val="108653568"/>
        <c:scaling>
          <c:logBase val="10"/>
          <c:orientation val="minMax"/>
          <c:max val="1000000"/>
          <c:min val="1.0000000000000002E-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8652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2</xdr:row>
      <xdr:rowOff>19050</xdr:rowOff>
    </xdr:from>
    <xdr:to>
      <xdr:col>16</xdr:col>
      <xdr:colOff>38100</xdr:colOff>
      <xdr:row>22</xdr:row>
      <xdr:rowOff>99060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182880</xdr:colOff>
          <xdr:row>4</xdr:row>
          <xdr:rowOff>167640</xdr:rowOff>
        </xdr:from>
        <xdr:to>
          <xdr:col>8</xdr:col>
          <xdr:colOff>99060</xdr:colOff>
          <xdr:row>6</xdr:row>
          <xdr:rowOff>91440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Calculate Tax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20"/>
  <sheetViews>
    <sheetView workbookViewId="0">
      <selection activeCell="S17" sqref="S17"/>
    </sheetView>
  </sheetViews>
  <sheetFormatPr defaultRowHeight="14.4" x14ac:dyDescent="0.3"/>
  <cols>
    <col min="3" max="3" width="4" bestFit="1" customWidth="1"/>
    <col min="4" max="5" width="3" bestFit="1" customWidth="1"/>
    <col min="6" max="7" width="4" bestFit="1" customWidth="1"/>
    <col min="8" max="8" width="3" bestFit="1" customWidth="1"/>
    <col min="9" max="9" width="4" bestFit="1" customWidth="1"/>
    <col min="10" max="10" width="3.109375" bestFit="1" customWidth="1"/>
    <col min="11" max="11" width="3" bestFit="1" customWidth="1"/>
    <col min="12" max="17" width="4" bestFit="1" customWidth="1"/>
    <col min="18" max="18" width="3" bestFit="1" customWidth="1"/>
    <col min="19" max="19" width="4" bestFit="1" customWidth="1"/>
    <col min="20" max="20" width="2.5546875" customWidth="1"/>
    <col min="21" max="23" width="5.5546875" bestFit="1" customWidth="1"/>
    <col min="24" max="24" width="2.5546875" customWidth="1"/>
    <col min="25" max="25" width="7.88671875" bestFit="1" customWidth="1"/>
    <col min="26" max="26" width="5.88671875" bestFit="1" customWidth="1"/>
  </cols>
  <sheetData>
    <row r="1" spans="1:26" ht="18" x14ac:dyDescent="0.35">
      <c r="A1" s="10" t="s">
        <v>4</v>
      </c>
      <c r="B1" s="10" t="s">
        <v>5</v>
      </c>
      <c r="C1" s="25" t="s">
        <v>0</v>
      </c>
      <c r="D1" s="25"/>
      <c r="E1" s="25"/>
      <c r="F1" s="25"/>
      <c r="G1" s="25"/>
      <c r="H1" s="25"/>
      <c r="I1" s="25"/>
      <c r="J1" s="25"/>
      <c r="K1" s="25"/>
      <c r="L1" s="26"/>
      <c r="M1" s="25" t="s">
        <v>1</v>
      </c>
      <c r="N1" s="25"/>
      <c r="O1" s="25"/>
      <c r="P1" s="26"/>
      <c r="Q1" s="27" t="s">
        <v>3</v>
      </c>
      <c r="R1" s="27"/>
      <c r="S1" s="27"/>
      <c r="U1" s="27" t="s">
        <v>16</v>
      </c>
      <c r="V1" s="27"/>
      <c r="W1" s="27"/>
      <c r="Y1" s="27" t="s">
        <v>18</v>
      </c>
      <c r="Z1" s="27"/>
    </row>
    <row r="2" spans="1:26" x14ac:dyDescent="0.3">
      <c r="A2" s="11"/>
      <c r="B2" s="7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9">
        <v>10</v>
      </c>
      <c r="M2" s="8">
        <v>1</v>
      </c>
      <c r="N2" s="8">
        <v>2</v>
      </c>
      <c r="O2" s="8">
        <v>3</v>
      </c>
      <c r="P2" s="9">
        <v>4</v>
      </c>
      <c r="Q2" s="8">
        <v>1</v>
      </c>
      <c r="R2" s="8">
        <v>2</v>
      </c>
      <c r="S2" s="8">
        <v>3</v>
      </c>
      <c r="U2" s="6" t="s">
        <v>15</v>
      </c>
      <c r="V2" s="6" t="s">
        <v>17</v>
      </c>
      <c r="W2" s="6" t="s">
        <v>2</v>
      </c>
      <c r="Y2" s="6" t="s">
        <v>20</v>
      </c>
      <c r="Z2" s="6" t="s">
        <v>19</v>
      </c>
    </row>
    <row r="3" spans="1:26" x14ac:dyDescent="0.3">
      <c r="A3" s="3">
        <v>85462</v>
      </c>
      <c r="B3" s="3" t="s">
        <v>6</v>
      </c>
      <c r="C3" s="13">
        <v>90</v>
      </c>
      <c r="D3" s="2">
        <v>95</v>
      </c>
      <c r="E3" s="12">
        <v>92</v>
      </c>
      <c r="F3" s="12">
        <v>90</v>
      </c>
      <c r="G3" s="12">
        <v>79</v>
      </c>
      <c r="H3" s="12">
        <v>85</v>
      </c>
      <c r="I3" s="12">
        <v>100</v>
      </c>
      <c r="J3" s="12">
        <v>85</v>
      </c>
      <c r="K3" s="12">
        <v>96</v>
      </c>
      <c r="L3" s="1">
        <v>100</v>
      </c>
      <c r="M3" s="12">
        <v>100</v>
      </c>
      <c r="N3" s="12">
        <v>95</v>
      </c>
      <c r="O3" s="12">
        <v>90</v>
      </c>
      <c r="P3" s="1">
        <v>91</v>
      </c>
      <c r="Q3" s="12">
        <v>100</v>
      </c>
      <c r="R3" s="12">
        <v>95</v>
      </c>
      <c r="S3" s="12">
        <v>90</v>
      </c>
      <c r="U3" s="16">
        <f>AVERAGE(C3:L3)</f>
        <v>91.2</v>
      </c>
      <c r="V3" s="16">
        <f>AVERAGE(M3:P3)</f>
        <v>94</v>
      </c>
      <c r="W3" s="16">
        <f>AVERAGE(Q3:S3)</f>
        <v>95</v>
      </c>
      <c r="Y3" s="18">
        <f>ROUNDUP((U3*0.2)+(V3*0.3)+(W3*0.5),0)</f>
        <v>94</v>
      </c>
      <c r="Z3" s="29" t="str">
        <f>HLOOKUP(Y3,$E$19:$P$20,2,TRUE)</f>
        <v>A</v>
      </c>
    </row>
    <row r="4" spans="1:26" x14ac:dyDescent="0.3">
      <c r="A4" s="2">
        <v>74215</v>
      </c>
      <c r="B4" s="2" t="s">
        <v>7</v>
      </c>
      <c r="C4" s="14">
        <v>85</v>
      </c>
      <c r="D4" s="2">
        <v>88</v>
      </c>
      <c r="E4" s="12">
        <v>90</v>
      </c>
      <c r="F4" s="12">
        <v>85</v>
      </c>
      <c r="G4" s="12">
        <v>85</v>
      </c>
      <c r="H4" s="12">
        <v>90</v>
      </c>
      <c r="I4" s="12">
        <v>100</v>
      </c>
      <c r="J4" s="12">
        <v>85</v>
      </c>
      <c r="K4" s="12">
        <v>86</v>
      </c>
      <c r="L4" s="1">
        <v>85</v>
      </c>
      <c r="M4" s="12">
        <v>95</v>
      </c>
      <c r="N4" s="12">
        <v>93</v>
      </c>
      <c r="O4" s="12">
        <v>90</v>
      </c>
      <c r="P4" s="1">
        <v>85</v>
      </c>
      <c r="Q4" s="12">
        <v>85</v>
      </c>
      <c r="R4" s="12">
        <v>80</v>
      </c>
      <c r="S4" s="12">
        <v>80</v>
      </c>
      <c r="U4" s="16">
        <f t="shared" ref="U4:U12" si="0">AVERAGE(C4:L4)</f>
        <v>87.9</v>
      </c>
      <c r="V4" s="16">
        <f t="shared" ref="V4:V12" si="1">AVERAGE(M4:P4)</f>
        <v>90.75</v>
      </c>
      <c r="W4" s="16">
        <f t="shared" ref="W4:W12" si="2">AVERAGE(Q4:S4)</f>
        <v>81.666666666666671</v>
      </c>
      <c r="Y4" s="18">
        <f t="shared" ref="Y4:Y12" si="3">ROUNDUP((U4*0.2)+(V4*0.3)+(W4*0.5),0)</f>
        <v>86</v>
      </c>
      <c r="Z4" s="19" t="str">
        <f>HLOOKUP(Y4,$E$19:$P$20,2,1)</f>
        <v>B</v>
      </c>
    </row>
    <row r="5" spans="1:26" x14ac:dyDescent="0.3">
      <c r="A5" s="2">
        <v>63256</v>
      </c>
      <c r="B5" s="12" t="s">
        <v>8</v>
      </c>
      <c r="C5" s="14">
        <v>77</v>
      </c>
      <c r="D5" s="2">
        <v>71</v>
      </c>
      <c r="E5" s="12">
        <v>80</v>
      </c>
      <c r="F5" s="12">
        <v>70</v>
      </c>
      <c r="G5" s="12">
        <v>85</v>
      </c>
      <c r="H5" s="12">
        <v>45</v>
      </c>
      <c r="I5" s="12">
        <v>50</v>
      </c>
      <c r="J5" s="12">
        <v>86</v>
      </c>
      <c r="K5" s="12">
        <v>92</v>
      </c>
      <c r="L5" s="1">
        <v>95</v>
      </c>
      <c r="M5" s="12">
        <v>85</v>
      </c>
      <c r="N5" s="12">
        <v>70</v>
      </c>
      <c r="O5" s="12">
        <v>93</v>
      </c>
      <c r="P5" s="1">
        <v>92</v>
      </c>
      <c r="Q5" s="12">
        <v>70</v>
      </c>
      <c r="R5" s="12">
        <v>85</v>
      </c>
      <c r="S5" s="12">
        <v>70</v>
      </c>
      <c r="U5" s="16">
        <f t="shared" si="0"/>
        <v>75.099999999999994</v>
      </c>
      <c r="V5" s="16">
        <f t="shared" si="1"/>
        <v>85</v>
      </c>
      <c r="W5" s="16">
        <f t="shared" si="2"/>
        <v>75</v>
      </c>
      <c r="Y5" s="18">
        <f t="shared" si="3"/>
        <v>79</v>
      </c>
      <c r="Z5" s="19" t="str">
        <f t="shared" ref="Z5:Z12" si="4">HLOOKUP(Y5,$E$19:$P$20,2,1)</f>
        <v>C+</v>
      </c>
    </row>
    <row r="6" spans="1:26" x14ac:dyDescent="0.3">
      <c r="A6" s="12">
        <v>98563</v>
      </c>
      <c r="B6" s="12" t="s">
        <v>33</v>
      </c>
      <c r="C6" s="14">
        <v>70</v>
      </c>
      <c r="D6" s="12">
        <v>80</v>
      </c>
      <c r="E6" s="12">
        <v>85</v>
      </c>
      <c r="F6" s="12">
        <v>85</v>
      </c>
      <c r="G6" s="12">
        <v>50</v>
      </c>
      <c r="H6" s="12">
        <v>30</v>
      </c>
      <c r="I6" s="12">
        <v>80</v>
      </c>
      <c r="J6" s="12">
        <v>81</v>
      </c>
      <c r="K6" s="12">
        <v>50</v>
      </c>
      <c r="L6" s="1">
        <v>85</v>
      </c>
      <c r="M6" s="12">
        <v>50</v>
      </c>
      <c r="N6" s="12">
        <v>0</v>
      </c>
      <c r="O6" s="12">
        <v>85</v>
      </c>
      <c r="P6" s="1">
        <v>75</v>
      </c>
      <c r="Q6" s="12">
        <v>75</v>
      </c>
      <c r="R6" s="12">
        <v>65</v>
      </c>
      <c r="S6" s="12">
        <v>50</v>
      </c>
      <c r="U6" s="16">
        <f t="shared" si="0"/>
        <v>69.599999999999994</v>
      </c>
      <c r="V6" s="16">
        <f t="shared" si="1"/>
        <v>52.5</v>
      </c>
      <c r="W6" s="16">
        <f t="shared" si="2"/>
        <v>63.333333333333336</v>
      </c>
      <c r="Y6" s="18">
        <f t="shared" si="3"/>
        <v>62</v>
      </c>
      <c r="Z6" s="19" t="str">
        <f t="shared" si="4"/>
        <v>D-</v>
      </c>
    </row>
    <row r="7" spans="1:26" x14ac:dyDescent="0.3">
      <c r="A7" s="12">
        <v>76320</v>
      </c>
      <c r="B7" s="12" t="s">
        <v>9</v>
      </c>
      <c r="C7" s="14">
        <v>86</v>
      </c>
      <c r="D7" s="12">
        <v>85</v>
      </c>
      <c r="E7" s="12">
        <v>90</v>
      </c>
      <c r="F7" s="12">
        <v>88</v>
      </c>
      <c r="G7" s="12">
        <v>100</v>
      </c>
      <c r="H7" s="12">
        <v>96</v>
      </c>
      <c r="I7" s="12">
        <v>85</v>
      </c>
      <c r="J7" s="12">
        <v>85</v>
      </c>
      <c r="K7" s="12">
        <v>99</v>
      </c>
      <c r="L7" s="1">
        <v>90</v>
      </c>
      <c r="M7" s="12">
        <v>70</v>
      </c>
      <c r="N7" s="12">
        <v>84</v>
      </c>
      <c r="O7" s="12">
        <v>100</v>
      </c>
      <c r="P7" s="1">
        <v>82</v>
      </c>
      <c r="Q7" s="12">
        <v>95</v>
      </c>
      <c r="R7" s="12">
        <v>90</v>
      </c>
      <c r="S7" s="12">
        <v>80</v>
      </c>
      <c r="U7" s="16">
        <f t="shared" si="0"/>
        <v>90.4</v>
      </c>
      <c r="V7" s="16">
        <f t="shared" si="1"/>
        <v>84</v>
      </c>
      <c r="W7" s="16">
        <f t="shared" si="2"/>
        <v>88.333333333333329</v>
      </c>
      <c r="Y7" s="18">
        <f t="shared" si="3"/>
        <v>88</v>
      </c>
      <c r="Z7" s="19" t="str">
        <f t="shared" si="4"/>
        <v>B+</v>
      </c>
    </row>
    <row r="8" spans="1:26" x14ac:dyDescent="0.3">
      <c r="A8" s="12">
        <v>11250</v>
      </c>
      <c r="B8" s="12" t="s">
        <v>10</v>
      </c>
      <c r="C8" s="14">
        <v>80</v>
      </c>
      <c r="D8" s="12">
        <v>75</v>
      </c>
      <c r="E8" s="12">
        <v>90</v>
      </c>
      <c r="F8" s="12">
        <v>85</v>
      </c>
      <c r="G8" s="12">
        <v>95</v>
      </c>
      <c r="H8" s="12">
        <v>86</v>
      </c>
      <c r="I8" s="12">
        <v>98</v>
      </c>
      <c r="J8" s="12">
        <v>82</v>
      </c>
      <c r="K8" s="12">
        <v>86</v>
      </c>
      <c r="L8" s="1">
        <v>90</v>
      </c>
      <c r="M8" s="12">
        <v>74</v>
      </c>
      <c r="N8" s="12">
        <v>80</v>
      </c>
      <c r="O8" s="12">
        <v>95</v>
      </c>
      <c r="P8" s="1">
        <v>80</v>
      </c>
      <c r="Q8" s="12">
        <v>70</v>
      </c>
      <c r="R8" s="12">
        <v>70</v>
      </c>
      <c r="S8" s="12">
        <v>50</v>
      </c>
      <c r="U8" s="16">
        <f t="shared" si="0"/>
        <v>86.7</v>
      </c>
      <c r="V8" s="16">
        <f t="shared" si="1"/>
        <v>82.25</v>
      </c>
      <c r="W8" s="16">
        <f t="shared" si="2"/>
        <v>63.333333333333336</v>
      </c>
      <c r="Y8" s="18">
        <f t="shared" si="3"/>
        <v>74</v>
      </c>
      <c r="Z8" s="19" t="str">
        <f t="shared" si="4"/>
        <v>C</v>
      </c>
    </row>
    <row r="9" spans="1:26" x14ac:dyDescent="0.3">
      <c r="A9" s="12">
        <v>85400</v>
      </c>
      <c r="B9" s="12" t="s">
        <v>11</v>
      </c>
      <c r="C9" s="14">
        <v>70</v>
      </c>
      <c r="D9" s="12">
        <v>78</v>
      </c>
      <c r="E9" s="12">
        <v>85</v>
      </c>
      <c r="F9" s="12">
        <v>74</v>
      </c>
      <c r="G9" s="12">
        <v>90</v>
      </c>
      <c r="H9" s="12">
        <v>78</v>
      </c>
      <c r="I9" s="12">
        <v>75</v>
      </c>
      <c r="J9" s="12">
        <v>85</v>
      </c>
      <c r="K9" s="12">
        <v>89</v>
      </c>
      <c r="L9" s="1">
        <v>86</v>
      </c>
      <c r="M9" s="12">
        <v>85</v>
      </c>
      <c r="N9" s="12">
        <v>96</v>
      </c>
      <c r="O9" s="12">
        <v>85</v>
      </c>
      <c r="P9" s="1">
        <v>70</v>
      </c>
      <c r="Q9" s="12">
        <v>70</v>
      </c>
      <c r="R9" s="12">
        <v>75</v>
      </c>
      <c r="S9" s="12">
        <v>85</v>
      </c>
      <c r="U9" s="16">
        <f t="shared" si="0"/>
        <v>81</v>
      </c>
      <c r="V9" s="16">
        <f t="shared" si="1"/>
        <v>84</v>
      </c>
      <c r="W9" s="16">
        <f t="shared" si="2"/>
        <v>76.666666666666671</v>
      </c>
      <c r="Y9" s="18">
        <f t="shared" si="3"/>
        <v>80</v>
      </c>
      <c r="Z9" s="19" t="str">
        <f t="shared" si="4"/>
        <v>B-</v>
      </c>
    </row>
    <row r="10" spans="1:26" x14ac:dyDescent="0.3">
      <c r="A10" s="12">
        <v>96850</v>
      </c>
      <c r="B10" s="12" t="s">
        <v>12</v>
      </c>
      <c r="C10" s="14">
        <v>95</v>
      </c>
      <c r="D10" s="12">
        <v>92</v>
      </c>
      <c r="E10" s="12">
        <v>98</v>
      </c>
      <c r="F10" s="12">
        <v>90</v>
      </c>
      <c r="G10" s="12">
        <v>70</v>
      </c>
      <c r="H10" s="12">
        <v>98</v>
      </c>
      <c r="I10" s="12">
        <v>84</v>
      </c>
      <c r="J10" s="12">
        <v>85</v>
      </c>
      <c r="K10" s="12">
        <v>89</v>
      </c>
      <c r="L10" s="1">
        <v>83</v>
      </c>
      <c r="M10" s="12">
        <v>95</v>
      </c>
      <c r="N10" s="12">
        <v>91</v>
      </c>
      <c r="O10" s="12">
        <v>80</v>
      </c>
      <c r="P10" s="1">
        <v>80</v>
      </c>
      <c r="Q10" s="12">
        <v>85</v>
      </c>
      <c r="R10" s="12">
        <v>75</v>
      </c>
      <c r="S10" s="12">
        <v>90</v>
      </c>
      <c r="U10" s="16">
        <f t="shared" si="0"/>
        <v>88.4</v>
      </c>
      <c r="V10" s="16">
        <f t="shared" si="1"/>
        <v>86.5</v>
      </c>
      <c r="W10" s="16">
        <f t="shared" si="2"/>
        <v>83.333333333333329</v>
      </c>
      <c r="Y10" s="18">
        <f t="shared" si="3"/>
        <v>86</v>
      </c>
      <c r="Z10" s="19" t="str">
        <f t="shared" si="4"/>
        <v>B</v>
      </c>
    </row>
    <row r="11" spans="1:26" x14ac:dyDescent="0.3">
      <c r="A11" s="12">
        <v>17784</v>
      </c>
      <c r="B11" s="12" t="s">
        <v>13</v>
      </c>
      <c r="C11" s="14">
        <v>99</v>
      </c>
      <c r="D11" s="12">
        <v>85</v>
      </c>
      <c r="E11" s="12">
        <v>89</v>
      </c>
      <c r="F11" s="12">
        <v>100</v>
      </c>
      <c r="G11" s="12">
        <v>95</v>
      </c>
      <c r="H11" s="12">
        <v>95</v>
      </c>
      <c r="I11" s="12">
        <v>99</v>
      </c>
      <c r="J11" s="12">
        <v>96</v>
      </c>
      <c r="K11" s="12">
        <v>94</v>
      </c>
      <c r="L11" s="1">
        <v>90</v>
      </c>
      <c r="M11" s="12">
        <v>90</v>
      </c>
      <c r="N11" s="12">
        <v>80</v>
      </c>
      <c r="O11" s="12">
        <v>100</v>
      </c>
      <c r="P11" s="1">
        <v>90</v>
      </c>
      <c r="Q11" s="12">
        <v>90</v>
      </c>
      <c r="R11" s="12">
        <v>85</v>
      </c>
      <c r="S11" s="12">
        <v>90</v>
      </c>
      <c r="U11" s="16">
        <f t="shared" si="0"/>
        <v>94.2</v>
      </c>
      <c r="V11" s="16">
        <f t="shared" si="1"/>
        <v>90</v>
      </c>
      <c r="W11" s="16">
        <f t="shared" si="2"/>
        <v>88.333333333333329</v>
      </c>
      <c r="Y11" s="18">
        <f t="shared" si="3"/>
        <v>91</v>
      </c>
      <c r="Z11" s="19" t="str">
        <f t="shared" si="4"/>
        <v>A-</v>
      </c>
    </row>
    <row r="12" spans="1:26" x14ac:dyDescent="0.3">
      <c r="A12" s="4">
        <v>99886</v>
      </c>
      <c r="B12" s="4" t="s">
        <v>14</v>
      </c>
      <c r="C12" s="15">
        <v>100</v>
      </c>
      <c r="D12" s="4">
        <v>95</v>
      </c>
      <c r="E12" s="4">
        <v>92</v>
      </c>
      <c r="F12" s="4">
        <v>99</v>
      </c>
      <c r="G12" s="4">
        <v>92</v>
      </c>
      <c r="H12" s="4">
        <v>81</v>
      </c>
      <c r="I12" s="4">
        <v>85</v>
      </c>
      <c r="J12" s="4">
        <v>90</v>
      </c>
      <c r="K12" s="4">
        <v>91</v>
      </c>
      <c r="L12" s="5">
        <v>100</v>
      </c>
      <c r="M12" s="4">
        <v>99</v>
      </c>
      <c r="N12" s="4">
        <v>100</v>
      </c>
      <c r="O12" s="4">
        <v>95</v>
      </c>
      <c r="P12" s="5">
        <v>100</v>
      </c>
      <c r="Q12" s="4">
        <v>100</v>
      </c>
      <c r="R12" s="4">
        <v>95</v>
      </c>
      <c r="S12" s="4">
        <v>100</v>
      </c>
      <c r="U12" s="16">
        <f t="shared" si="0"/>
        <v>92.5</v>
      </c>
      <c r="V12" s="16">
        <f t="shared" si="1"/>
        <v>98.5</v>
      </c>
      <c r="W12" s="16">
        <f t="shared" si="2"/>
        <v>98.333333333333329</v>
      </c>
      <c r="Y12" s="18">
        <f t="shared" si="3"/>
        <v>98</v>
      </c>
      <c r="Z12" s="19" t="str">
        <f t="shared" si="4"/>
        <v>A+</v>
      </c>
    </row>
    <row r="19" spans="5:16" x14ac:dyDescent="0.3">
      <c r="E19" s="17">
        <v>60</v>
      </c>
      <c r="F19" s="17">
        <v>64</v>
      </c>
      <c r="G19" s="17">
        <v>67</v>
      </c>
      <c r="H19" s="17">
        <v>70</v>
      </c>
      <c r="I19" s="17">
        <v>74</v>
      </c>
      <c r="J19" s="17">
        <v>77</v>
      </c>
      <c r="K19" s="17">
        <v>80</v>
      </c>
      <c r="L19" s="17">
        <v>84</v>
      </c>
      <c r="M19" s="17">
        <v>87</v>
      </c>
      <c r="N19" s="17">
        <v>90</v>
      </c>
      <c r="O19" s="17">
        <v>94</v>
      </c>
      <c r="P19" s="17">
        <v>97</v>
      </c>
    </row>
    <row r="20" spans="5:16" x14ac:dyDescent="0.3">
      <c r="E20" s="17" t="s">
        <v>32</v>
      </c>
      <c r="F20" s="17" t="s">
        <v>31</v>
      </c>
      <c r="G20" s="17" t="s">
        <v>30</v>
      </c>
      <c r="H20" s="17" t="s">
        <v>29</v>
      </c>
      <c r="I20" s="17" t="s">
        <v>28</v>
      </c>
      <c r="J20" s="17" t="s">
        <v>27</v>
      </c>
      <c r="K20" s="17" t="s">
        <v>26</v>
      </c>
      <c r="L20" s="17" t="s">
        <v>25</v>
      </c>
      <c r="M20" s="17" t="s">
        <v>24</v>
      </c>
      <c r="N20" s="17" t="s">
        <v>23</v>
      </c>
      <c r="O20" s="17" t="s">
        <v>22</v>
      </c>
      <c r="P20" s="17" t="s">
        <v>21</v>
      </c>
    </row>
  </sheetData>
  <mergeCells count="5">
    <mergeCell ref="C1:L1"/>
    <mergeCell ref="M1:P1"/>
    <mergeCell ref="Q1:S1"/>
    <mergeCell ref="U1:W1"/>
    <mergeCell ref="Y1:Z1"/>
  </mergeCells>
  <pageMargins left="0.7" right="0.7" top="0.75" bottom="0.75" header="0.3" footer="0.3"/>
  <pageSetup orientation="portrait" r:id="rId1"/>
  <ignoredErrors>
    <ignoredError sqref="U3:W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26"/>
  <sheetViews>
    <sheetView topLeftCell="A2" workbookViewId="0">
      <selection activeCell="L30" sqref="L30"/>
    </sheetView>
  </sheetViews>
  <sheetFormatPr defaultRowHeight="14.4" x14ac:dyDescent="0.3"/>
  <cols>
    <col min="2" max="2" width="11.5546875" bestFit="1" customWidth="1"/>
    <col min="3" max="3" width="9.5546875" bestFit="1" customWidth="1"/>
    <col min="4" max="4" width="8.5546875" bestFit="1" customWidth="1"/>
  </cols>
  <sheetData>
    <row r="1" spans="1:18" x14ac:dyDescent="0.3">
      <c r="B1" t="s">
        <v>34</v>
      </c>
      <c r="C1" s="28" t="s">
        <v>35</v>
      </c>
      <c r="D1" s="28"/>
      <c r="E1" s="28"/>
      <c r="F1" s="28"/>
    </row>
    <row r="2" spans="1:18" x14ac:dyDescent="0.3">
      <c r="B2" t="s">
        <v>36</v>
      </c>
      <c r="C2" t="s">
        <v>37</v>
      </c>
      <c r="D2" t="s">
        <v>38</v>
      </c>
      <c r="E2" t="s">
        <v>39</v>
      </c>
      <c r="F2" t="s">
        <v>40</v>
      </c>
    </row>
    <row r="3" spans="1:18" x14ac:dyDescent="0.3">
      <c r="A3">
        <v>1</v>
      </c>
      <c r="B3" s="16">
        <f>10^A3</f>
        <v>10</v>
      </c>
      <c r="C3" s="16">
        <f>2*PI()*B3*$B$25</f>
        <v>0.15707963267948966</v>
      </c>
      <c r="D3" s="16">
        <f t="shared" ref="D3:D24" si="0">1/(2*PI()*B3*$B$26)</f>
        <v>63661.977236758146</v>
      </c>
      <c r="E3">
        <f>ABS((C3-D3))+0.1</f>
        <v>63661.920157125467</v>
      </c>
      <c r="F3">
        <f>10/E3</f>
        <v>1.5707977351796438E-4</v>
      </c>
      <c r="R3">
        <v>0.01</v>
      </c>
    </row>
    <row r="4" spans="1:18" x14ac:dyDescent="0.3">
      <c r="A4">
        <v>1.5</v>
      </c>
      <c r="B4" s="16">
        <f t="shared" ref="B4:B24" si="1">10^A4</f>
        <v>31.622776601683803</v>
      </c>
      <c r="C4" s="16">
        <f t="shared" ref="C4:C24" si="2">2*PI()*B4*$B$25</f>
        <v>0.49672941328980524</v>
      </c>
      <c r="D4" s="16">
        <f t="shared" si="0"/>
        <v>20131.684841794809</v>
      </c>
      <c r="E4">
        <f t="shared" ref="E4:E24" si="3">ABS((C4-D4))+0.1</f>
        <v>20131.288112381517</v>
      </c>
      <c r="F4">
        <f t="shared" ref="F4:F24" si="4">10/E4</f>
        <v>4.967392023886249E-4</v>
      </c>
      <c r="R4">
        <v>0.1</v>
      </c>
    </row>
    <row r="5" spans="1:18" x14ac:dyDescent="0.3">
      <c r="A5">
        <v>2</v>
      </c>
      <c r="B5" s="16">
        <f t="shared" si="1"/>
        <v>100</v>
      </c>
      <c r="C5" s="16">
        <f t="shared" si="2"/>
        <v>1.5707963267948966</v>
      </c>
      <c r="D5" s="16">
        <f t="shared" si="0"/>
        <v>6366.1977236758139</v>
      </c>
      <c r="E5">
        <f t="shared" si="3"/>
        <v>6364.7269273490192</v>
      </c>
      <c r="F5">
        <f t="shared" si="4"/>
        <v>1.5711593151043659E-3</v>
      </c>
      <c r="R5">
        <v>1</v>
      </c>
    </row>
    <row r="6" spans="1:18" x14ac:dyDescent="0.3">
      <c r="A6">
        <v>2.5</v>
      </c>
      <c r="B6" s="16">
        <f t="shared" ref="B6" si="5">10^A6</f>
        <v>316.22776601683825</v>
      </c>
      <c r="C6" s="16">
        <f t="shared" ref="C6" si="6">2*PI()*B6*$B$25</f>
        <v>4.9672941328980551</v>
      </c>
      <c r="D6" s="16">
        <f t="shared" ref="D6" si="7">1/(2*PI()*B6*$B$26)</f>
        <v>2013.1684841794797</v>
      </c>
      <c r="E6">
        <f t="shared" ref="E6" si="8">ABS((C6-D6))+0.1</f>
        <v>2008.3011900465815</v>
      </c>
      <c r="F6">
        <f t="shared" ref="F6" si="9">10/E6</f>
        <v>4.9793328060359588E-3</v>
      </c>
      <c r="R6">
        <v>10</v>
      </c>
    </row>
    <row r="7" spans="1:18" x14ac:dyDescent="0.3">
      <c r="A7">
        <v>3</v>
      </c>
      <c r="B7" s="16">
        <f t="shared" si="1"/>
        <v>1000</v>
      </c>
      <c r="C7" s="16">
        <f t="shared" si="2"/>
        <v>15.707963267948966</v>
      </c>
      <c r="D7" s="16">
        <f t="shared" si="0"/>
        <v>636.61977236758139</v>
      </c>
      <c r="E7">
        <f t="shared" si="3"/>
        <v>621.0118090996325</v>
      </c>
      <c r="F7">
        <f t="shared" si="4"/>
        <v>1.6102753367119371E-2</v>
      </c>
      <c r="R7">
        <v>100</v>
      </c>
    </row>
    <row r="8" spans="1:18" x14ac:dyDescent="0.3">
      <c r="A8">
        <v>3.25</v>
      </c>
      <c r="B8" s="16">
        <f t="shared" si="1"/>
        <v>1778.2794100389244</v>
      </c>
      <c r="C8" s="16">
        <f t="shared" si="2"/>
        <v>27.933147653041384</v>
      </c>
      <c r="D8" s="16">
        <f t="shared" si="0"/>
        <v>357.9976064355638</v>
      </c>
      <c r="E8">
        <f t="shared" si="3"/>
        <v>330.16445878252244</v>
      </c>
      <c r="F8">
        <f t="shared" si="4"/>
        <v>3.0287936008845055E-2</v>
      </c>
      <c r="R8">
        <v>1000</v>
      </c>
    </row>
    <row r="9" spans="1:18" x14ac:dyDescent="0.3">
      <c r="A9">
        <v>3.5</v>
      </c>
      <c r="B9" s="16">
        <f t="shared" si="1"/>
        <v>3162.2776601683804</v>
      </c>
      <c r="C9" s="16">
        <f t="shared" si="2"/>
        <v>49.672941328980528</v>
      </c>
      <c r="D9" s="16">
        <f t="shared" si="0"/>
        <v>201.31684841794805</v>
      </c>
      <c r="E9">
        <f t="shared" si="3"/>
        <v>151.74390708896752</v>
      </c>
      <c r="F9">
        <f t="shared" si="4"/>
        <v>6.5900504289355066E-2</v>
      </c>
      <c r="R9">
        <v>10000</v>
      </c>
    </row>
    <row r="10" spans="1:18" x14ac:dyDescent="0.3">
      <c r="A10">
        <v>3.625</v>
      </c>
      <c r="B10" s="16">
        <f t="shared" si="1"/>
        <v>4216.9650342858258</v>
      </c>
      <c r="C10" s="16">
        <f t="shared" si="2"/>
        <v>66.239931860786896</v>
      </c>
      <c r="D10" s="16">
        <f t="shared" si="0"/>
        <v>150.96633886967899</v>
      </c>
      <c r="E10">
        <f t="shared" si="3"/>
        <v>84.82640700889209</v>
      </c>
      <c r="F10">
        <f t="shared" si="4"/>
        <v>0.11788781763386172</v>
      </c>
      <c r="R10">
        <v>10000</v>
      </c>
    </row>
    <row r="11" spans="1:18" x14ac:dyDescent="0.3">
      <c r="A11">
        <v>3.75</v>
      </c>
      <c r="B11" s="16">
        <f t="shared" si="1"/>
        <v>5623.4132519034993</v>
      </c>
      <c r="C11" s="16">
        <f t="shared" si="2"/>
        <v>88.332368801397607</v>
      </c>
      <c r="D11" s="16">
        <f t="shared" si="0"/>
        <v>113.20878332249342</v>
      </c>
      <c r="E11">
        <f t="shared" si="3"/>
        <v>24.976414521095812</v>
      </c>
      <c r="F11">
        <f t="shared" si="4"/>
        <v>0.40037772401453808</v>
      </c>
      <c r="R11">
        <v>100000</v>
      </c>
    </row>
    <row r="12" spans="1:18" x14ac:dyDescent="0.3">
      <c r="A12">
        <v>3.77</v>
      </c>
      <c r="B12" s="16">
        <f t="shared" si="1"/>
        <v>5888.4365535558973</v>
      </c>
      <c r="C12" s="16">
        <f t="shared" si="2"/>
        <v>92.495345088904031</v>
      </c>
      <c r="D12" s="16">
        <f t="shared" si="0"/>
        <v>108.11354874548844</v>
      </c>
      <c r="E12">
        <f t="shared" si="3"/>
        <v>15.718203656584413</v>
      </c>
      <c r="F12">
        <f t="shared" si="4"/>
        <v>0.63620501543832353</v>
      </c>
      <c r="R12">
        <v>1000000</v>
      </c>
    </row>
    <row r="13" spans="1:18" x14ac:dyDescent="0.3">
      <c r="A13">
        <v>3.79</v>
      </c>
      <c r="B13" s="16">
        <f t="shared" si="1"/>
        <v>6165.9500186148289</v>
      </c>
      <c r="C13" s="16">
        <f t="shared" si="2"/>
        <v>96.854516404410973</v>
      </c>
      <c r="D13" s="16">
        <f t="shared" si="0"/>
        <v>103.24763750040857</v>
      </c>
      <c r="E13">
        <f t="shared" si="3"/>
        <v>6.4931210959975996</v>
      </c>
      <c r="F13">
        <f t="shared" si="4"/>
        <v>1.5400914062982842</v>
      </c>
    </row>
    <row r="14" spans="1:18" x14ac:dyDescent="0.3">
      <c r="A14">
        <v>3.8</v>
      </c>
      <c r="B14" s="16">
        <f t="shared" si="1"/>
        <v>6309.5734448019384</v>
      </c>
      <c r="C14" s="16">
        <f t="shared" si="2"/>
        <v>99.110547907375079</v>
      </c>
      <c r="D14" s="16">
        <f t="shared" si="0"/>
        <v>100.89743434115223</v>
      </c>
      <c r="E14">
        <f t="shared" si="3"/>
        <v>1.8868864337771556</v>
      </c>
      <c r="F14">
        <f t="shared" si="4"/>
        <v>5.2997360206687549</v>
      </c>
    </row>
    <row r="15" spans="1:18" x14ac:dyDescent="0.3">
      <c r="A15">
        <v>3.81</v>
      </c>
      <c r="B15" s="16">
        <f t="shared" si="1"/>
        <v>6456.5422903465615</v>
      </c>
      <c r="C15" s="16">
        <f t="shared" si="2"/>
        <v>101.41912913472288</v>
      </c>
      <c r="D15" s="16">
        <f t="shared" si="0"/>
        <v>98.600728337118994</v>
      </c>
      <c r="E15">
        <f t="shared" si="3"/>
        <v>2.9184007976038857</v>
      </c>
      <c r="F15">
        <f t="shared" si="4"/>
        <v>3.4265341512414498</v>
      </c>
    </row>
    <row r="16" spans="1:18" x14ac:dyDescent="0.3">
      <c r="A16">
        <v>3.8250000000000002</v>
      </c>
      <c r="B16" s="16">
        <f t="shared" si="1"/>
        <v>6683.4391756861514</v>
      </c>
      <c r="C16" s="16">
        <f t="shared" si="2"/>
        <v>104.98321707524917</v>
      </c>
      <c r="D16" s="16">
        <f t="shared" si="0"/>
        <v>95.25332027910963</v>
      </c>
      <c r="E16">
        <f t="shared" si="3"/>
        <v>9.8298967961395416</v>
      </c>
      <c r="F16">
        <f t="shared" si="4"/>
        <v>1.0173046785117075</v>
      </c>
    </row>
    <row r="17" spans="1:6" x14ac:dyDescent="0.3">
      <c r="A17">
        <v>3.875</v>
      </c>
      <c r="B17" s="16">
        <f t="shared" si="1"/>
        <v>7498.9420933245601</v>
      </c>
      <c r="C17" s="16">
        <f t="shared" si="2"/>
        <v>117.79310695041852</v>
      </c>
      <c r="D17" s="16">
        <f t="shared" si="0"/>
        <v>84.894611059110616</v>
      </c>
      <c r="E17">
        <f t="shared" si="3"/>
        <v>32.998495891307904</v>
      </c>
      <c r="F17">
        <f t="shared" si="4"/>
        <v>0.3030441154935819</v>
      </c>
    </row>
    <row r="18" spans="1:6" x14ac:dyDescent="0.3">
      <c r="A18">
        <v>4</v>
      </c>
      <c r="B18" s="16">
        <f t="shared" si="1"/>
        <v>10000</v>
      </c>
      <c r="C18" s="16">
        <f t="shared" si="2"/>
        <v>157.07963267948966</v>
      </c>
      <c r="D18" s="16">
        <f t="shared" si="0"/>
        <v>63.661977236758133</v>
      </c>
      <c r="E18">
        <f t="shared" si="3"/>
        <v>93.517655442731524</v>
      </c>
      <c r="F18">
        <f t="shared" si="4"/>
        <v>0.10693167993421109</v>
      </c>
    </row>
    <row r="19" spans="1:6" x14ac:dyDescent="0.3">
      <c r="A19">
        <v>4.5</v>
      </c>
      <c r="B19" s="16">
        <f t="shared" si="1"/>
        <v>31622.77660168384</v>
      </c>
      <c r="C19" s="16">
        <f t="shared" si="2"/>
        <v>496.72941328980573</v>
      </c>
      <c r="D19" s="16">
        <f t="shared" si="0"/>
        <v>20.131684841794787</v>
      </c>
      <c r="E19">
        <f t="shared" si="3"/>
        <v>476.69772844801099</v>
      </c>
      <c r="F19">
        <f t="shared" si="4"/>
        <v>2.0977653979088778E-2</v>
      </c>
    </row>
    <row r="20" spans="1:6" x14ac:dyDescent="0.3">
      <c r="A20">
        <v>5</v>
      </c>
      <c r="B20" s="16">
        <f t="shared" si="1"/>
        <v>100000</v>
      </c>
      <c r="C20" s="16">
        <f t="shared" si="2"/>
        <v>1570.7963267948965</v>
      </c>
      <c r="D20" s="16">
        <f t="shared" si="0"/>
        <v>6.3661977236758149</v>
      </c>
      <c r="E20">
        <f t="shared" si="3"/>
        <v>1564.5301290712205</v>
      </c>
      <c r="F20">
        <f t="shared" si="4"/>
        <v>6.3916953813708119E-3</v>
      </c>
    </row>
    <row r="21" spans="1:6" x14ac:dyDescent="0.3">
      <c r="A21">
        <v>5.5</v>
      </c>
      <c r="B21" s="16">
        <f t="shared" si="1"/>
        <v>316227.7660168382</v>
      </c>
      <c r="C21" s="16">
        <f t="shared" si="2"/>
        <v>4967.2941328980551</v>
      </c>
      <c r="D21" s="16">
        <f t="shared" si="0"/>
        <v>2.0131684841794799</v>
      </c>
      <c r="E21">
        <f t="shared" si="3"/>
        <v>4965.3809644138755</v>
      </c>
      <c r="F21">
        <f t="shared" si="4"/>
        <v>2.0139441609150371E-3</v>
      </c>
    </row>
    <row r="22" spans="1:6" x14ac:dyDescent="0.3">
      <c r="A22">
        <v>6</v>
      </c>
      <c r="B22" s="16">
        <f t="shared" si="1"/>
        <v>1000000</v>
      </c>
      <c r="C22" s="16">
        <f t="shared" si="2"/>
        <v>15707.963267948966</v>
      </c>
      <c r="D22" s="16">
        <f t="shared" si="0"/>
        <v>0.63661977236758149</v>
      </c>
      <c r="E22">
        <f t="shared" si="3"/>
        <v>15707.426648176599</v>
      </c>
      <c r="F22">
        <f t="shared" si="4"/>
        <v>6.3664152149078173E-4</v>
      </c>
    </row>
    <row r="23" spans="1:6" x14ac:dyDescent="0.3">
      <c r="A23">
        <v>6.5</v>
      </c>
      <c r="B23" s="16">
        <f t="shared" si="1"/>
        <v>3162277.6601683851</v>
      </c>
      <c r="C23" s="16">
        <f t="shared" si="2"/>
        <v>49672.941328980596</v>
      </c>
      <c r="D23" s="16">
        <f t="shared" si="0"/>
        <v>0.20131684841794778</v>
      </c>
      <c r="E23">
        <f t="shared" si="3"/>
        <v>49672.840012132176</v>
      </c>
      <c r="F23">
        <f t="shared" si="4"/>
        <v>2.013172590405055E-4</v>
      </c>
    </row>
    <row r="24" spans="1:6" x14ac:dyDescent="0.3">
      <c r="A24">
        <v>7</v>
      </c>
      <c r="B24" s="16">
        <f t="shared" si="1"/>
        <v>10000000</v>
      </c>
      <c r="C24" s="16">
        <f t="shared" si="2"/>
        <v>157079.63267948967</v>
      </c>
      <c r="D24" s="16">
        <f t="shared" si="0"/>
        <v>6.3661977236758135E-2</v>
      </c>
      <c r="E24">
        <f t="shared" si="3"/>
        <v>157079.66901751244</v>
      </c>
      <c r="F24">
        <f t="shared" si="4"/>
        <v>6.3661962509515624E-5</v>
      </c>
    </row>
    <row r="25" spans="1:6" x14ac:dyDescent="0.3">
      <c r="B25">
        <v>2.5000000000000001E-3</v>
      </c>
    </row>
    <row r="26" spans="1:6" x14ac:dyDescent="0.3">
      <c r="B26">
        <v>2.4999999999999999E-7</v>
      </c>
    </row>
  </sheetData>
  <mergeCells count="1">
    <mergeCell ref="C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D3:G9"/>
  <sheetViews>
    <sheetView tabSelected="1" workbookViewId="0">
      <selection activeCell="E9" sqref="E9"/>
    </sheetView>
  </sheetViews>
  <sheetFormatPr defaultRowHeight="14.4" x14ac:dyDescent="0.3"/>
  <cols>
    <col min="4" max="4" width="15.33203125" bestFit="1" customWidth="1"/>
  </cols>
  <sheetData>
    <row r="3" spans="4:7" ht="15" thickBot="1" x14ac:dyDescent="0.35"/>
    <row r="4" spans="4:7" ht="15" thickBot="1" x14ac:dyDescent="0.35">
      <c r="D4" t="s">
        <v>41</v>
      </c>
      <c r="E4" s="20">
        <v>200</v>
      </c>
      <c r="G4" s="21"/>
    </row>
    <row r="5" spans="4:7" ht="15" thickBot="1" x14ac:dyDescent="0.35"/>
    <row r="6" spans="4:7" ht="15" thickBot="1" x14ac:dyDescent="0.35">
      <c r="D6" t="s">
        <v>42</v>
      </c>
      <c r="E6" s="22">
        <v>260</v>
      </c>
    </row>
    <row r="8" spans="4:7" x14ac:dyDescent="0.3">
      <c r="D8" t="s">
        <v>43</v>
      </c>
      <c r="E8" s="24">
        <v>0.30000000000000004</v>
      </c>
    </row>
    <row r="9" spans="4:7" x14ac:dyDescent="0.3">
      <c r="D9" t="s">
        <v>44</v>
      </c>
      <c r="E9" s="23">
        <v>60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Tax">
                <anchor moveWithCells="1" sizeWithCells="1">
                  <from>
                    <xdr:col>6</xdr:col>
                    <xdr:colOff>182880</xdr:colOff>
                    <xdr:row>4</xdr:row>
                    <xdr:rowOff>167640</xdr:rowOff>
                  </from>
                  <to>
                    <xdr:col>8</xdr:col>
                    <xdr:colOff>99060</xdr:colOff>
                    <xdr:row>6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Grades</vt:lpstr>
      <vt:lpstr>Graph</vt:lpstr>
      <vt:lpstr>Macro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D Lugo</dc:creator>
  <cp:lastModifiedBy>Hector D Lugo</cp:lastModifiedBy>
  <dcterms:created xsi:type="dcterms:W3CDTF">2013-10-29T20:17:27Z</dcterms:created>
  <dcterms:modified xsi:type="dcterms:W3CDTF">2013-10-31T22:13:10Z</dcterms:modified>
</cp:coreProperties>
</file>