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H:\Archivos\RoTe\Trabajo\mios\FeatureRaster\data\original\"/>
    </mc:Choice>
  </mc:AlternateContent>
  <xr:revisionPtr revIDLastSave="0" documentId="13_ncr:1_{7C8409CC-55FB-4BEB-BA65-216196BD7BDD}" xr6:coauthVersionLast="45" xr6:coauthVersionMax="45" xr10:uidLastSave="{00000000-0000-0000-0000-000000000000}"/>
  <bookViews>
    <workbookView xWindow="-10665" yWindow="0" windowWidth="21600" windowHeight="11385" xr2:uid="{00000000-000D-0000-FFFF-FFFF00000000}"/>
  </bookViews>
  <sheets>
    <sheet name="Sheet1" sheetId="1" r:id="rId1"/>
  </sheets>
  <definedNames>
    <definedName name="AEROSOL">Sheet1!$A$2:$A$1048576</definedName>
    <definedName name="BLUE">Sheet1!$B$2:$B$91</definedName>
    <definedName name="GREEN">Sheet1!$C$2:$C$91</definedName>
    <definedName name="NDBI">Sheet1!$CJ:$CJ</definedName>
    <definedName name="NDVI">Sheet1!$I:$I</definedName>
    <definedName name="NIR">Sheet1!$E$2:$E$91</definedName>
    <definedName name="QUALITY">Sheet1!$H$2:$H$91</definedName>
    <definedName name="RED">Sheet1!$D$2:$D$91</definedName>
    <definedName name="SWIR1">Sheet1!$F$2:$F$91</definedName>
    <definedName name="SWIR2">Sheet1!$G$2:$G$91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L3" i="1" l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2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2" i="1"/>
  <c r="CI91" i="1"/>
  <c r="CI90" i="1"/>
  <c r="CI89" i="1"/>
  <c r="CI88" i="1"/>
  <c r="CI87" i="1"/>
  <c r="CI86" i="1"/>
  <c r="CI85" i="1"/>
  <c r="CI84" i="1"/>
  <c r="CI83" i="1"/>
  <c r="CI82" i="1"/>
  <c r="CI81" i="1"/>
  <c r="CI80" i="1"/>
  <c r="CI79" i="1"/>
  <c r="CI78" i="1"/>
  <c r="CI77" i="1"/>
  <c r="CI76" i="1"/>
  <c r="CI75" i="1"/>
  <c r="CI74" i="1"/>
  <c r="CI73" i="1"/>
  <c r="CI72" i="1"/>
  <c r="CI71" i="1"/>
  <c r="CI70" i="1"/>
  <c r="CI69" i="1"/>
  <c r="CI68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CI3" i="1"/>
  <c r="CI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2" i="1"/>
  <c r="CE2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2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2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2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2" i="1"/>
  <c r="BI3" i="1" l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2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F3" i="1" l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2" i="1"/>
  <c r="BC2" i="1" l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2" i="1"/>
  <c r="AY3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2" i="1"/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2" i="1"/>
  <c r="AP2" i="1" l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2" i="1"/>
  <c r="AM2" i="1"/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2" i="1"/>
  <c r="AG2" i="1"/>
  <c r="AJ2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2" i="1"/>
  <c r="AD3" i="1" l="1"/>
  <c r="AD4" i="1"/>
  <c r="AE4" i="1" s="1"/>
  <c r="AD5" i="1"/>
  <c r="AD6" i="1"/>
  <c r="AD7" i="1"/>
  <c r="AD8" i="1"/>
  <c r="AD9" i="1"/>
  <c r="AE9" i="1" s="1"/>
  <c r="AD10" i="1"/>
  <c r="AE10" i="1" s="1"/>
  <c r="AD11" i="1"/>
  <c r="AD12" i="1"/>
  <c r="AD13" i="1"/>
  <c r="AD14" i="1"/>
  <c r="AD15" i="1"/>
  <c r="AD16" i="1"/>
  <c r="AD17" i="1"/>
  <c r="AD18" i="1"/>
  <c r="AE18" i="1" s="1"/>
  <c r="AD19" i="1"/>
  <c r="AD20" i="1"/>
  <c r="AD21" i="1"/>
  <c r="AD22" i="1"/>
  <c r="AD23" i="1"/>
  <c r="AD24" i="1"/>
  <c r="AD25" i="1"/>
  <c r="AE25" i="1" s="1"/>
  <c r="AD26" i="1"/>
  <c r="AE26" i="1" s="1"/>
  <c r="AD27" i="1"/>
  <c r="AD28" i="1"/>
  <c r="AD29" i="1"/>
  <c r="AD30" i="1"/>
  <c r="AD31" i="1"/>
  <c r="AD32" i="1"/>
  <c r="AD33" i="1"/>
  <c r="AE33" i="1" s="1"/>
  <c r="AD34" i="1"/>
  <c r="AE34" i="1" s="1"/>
  <c r="AD35" i="1"/>
  <c r="AD36" i="1"/>
  <c r="AD37" i="1"/>
  <c r="AD38" i="1"/>
  <c r="AD39" i="1"/>
  <c r="AD40" i="1"/>
  <c r="AD41" i="1"/>
  <c r="AE41" i="1" s="1"/>
  <c r="AD42" i="1"/>
  <c r="AE42" i="1" s="1"/>
  <c r="AD43" i="1"/>
  <c r="AD44" i="1"/>
  <c r="AD45" i="1"/>
  <c r="AD46" i="1"/>
  <c r="AD47" i="1"/>
  <c r="AD48" i="1"/>
  <c r="AD49" i="1"/>
  <c r="AE49" i="1" s="1"/>
  <c r="AD50" i="1"/>
  <c r="AE50" i="1" s="1"/>
  <c r="AD51" i="1"/>
  <c r="AD52" i="1"/>
  <c r="AD53" i="1"/>
  <c r="AD54" i="1"/>
  <c r="AD55" i="1"/>
  <c r="AD56" i="1"/>
  <c r="AD57" i="1"/>
  <c r="AE57" i="1" s="1"/>
  <c r="AD58" i="1"/>
  <c r="AE58" i="1" s="1"/>
  <c r="AD59" i="1"/>
  <c r="AD60" i="1"/>
  <c r="AD61" i="1"/>
  <c r="AD62" i="1"/>
  <c r="AD63" i="1"/>
  <c r="AD64" i="1"/>
  <c r="AD65" i="1"/>
  <c r="AE65" i="1" s="1"/>
  <c r="AD66" i="1"/>
  <c r="AE66" i="1" s="1"/>
  <c r="AD67" i="1"/>
  <c r="AD68" i="1"/>
  <c r="AD69" i="1"/>
  <c r="AD70" i="1"/>
  <c r="AD71" i="1"/>
  <c r="AD72" i="1"/>
  <c r="AD73" i="1"/>
  <c r="AE73" i="1" s="1"/>
  <c r="AD74" i="1"/>
  <c r="AE74" i="1" s="1"/>
  <c r="AD75" i="1"/>
  <c r="AD76" i="1"/>
  <c r="AD77" i="1"/>
  <c r="AD78" i="1"/>
  <c r="AD79" i="1"/>
  <c r="AD80" i="1"/>
  <c r="AD81" i="1"/>
  <c r="AD82" i="1"/>
  <c r="AE82" i="1" s="1"/>
  <c r="AD83" i="1"/>
  <c r="AD84" i="1"/>
  <c r="AD85" i="1"/>
  <c r="AD86" i="1"/>
  <c r="AD87" i="1"/>
  <c r="AD88" i="1"/>
  <c r="AD89" i="1"/>
  <c r="AE89" i="1" s="1"/>
  <c r="AD90" i="1"/>
  <c r="AE90" i="1" s="1"/>
  <c r="AD91" i="1"/>
  <c r="AD2" i="1"/>
  <c r="AE3" i="1"/>
  <c r="AE5" i="1"/>
  <c r="AE6" i="1"/>
  <c r="AE7" i="1"/>
  <c r="AE8" i="1"/>
  <c r="AE11" i="1"/>
  <c r="AE12" i="1"/>
  <c r="AE13" i="1"/>
  <c r="AE14" i="1"/>
  <c r="AE15" i="1"/>
  <c r="AE16" i="1"/>
  <c r="AE17" i="1"/>
  <c r="AE19" i="1"/>
  <c r="AE20" i="1"/>
  <c r="AE21" i="1"/>
  <c r="AE22" i="1"/>
  <c r="AE23" i="1"/>
  <c r="AE24" i="1"/>
  <c r="AE27" i="1"/>
  <c r="AE28" i="1"/>
  <c r="AE29" i="1"/>
  <c r="AE30" i="1"/>
  <c r="AE31" i="1"/>
  <c r="AE32" i="1"/>
  <c r="AE35" i="1"/>
  <c r="AE36" i="1"/>
  <c r="AE37" i="1"/>
  <c r="AE38" i="1"/>
  <c r="AE39" i="1"/>
  <c r="AE40" i="1"/>
  <c r="AE43" i="1"/>
  <c r="AE44" i="1"/>
  <c r="AE45" i="1"/>
  <c r="AE46" i="1"/>
  <c r="AE47" i="1"/>
  <c r="AE48" i="1"/>
  <c r="AE51" i="1"/>
  <c r="AE52" i="1"/>
  <c r="AE53" i="1"/>
  <c r="AE54" i="1"/>
  <c r="AE55" i="1"/>
  <c r="AE56" i="1"/>
  <c r="AE59" i="1"/>
  <c r="AE60" i="1"/>
  <c r="AE61" i="1"/>
  <c r="AE62" i="1"/>
  <c r="AE63" i="1"/>
  <c r="AE64" i="1"/>
  <c r="AE67" i="1"/>
  <c r="AE68" i="1"/>
  <c r="AE69" i="1"/>
  <c r="AE70" i="1"/>
  <c r="AE71" i="1"/>
  <c r="AE72" i="1"/>
  <c r="AE75" i="1"/>
  <c r="AE76" i="1"/>
  <c r="AE77" i="1"/>
  <c r="AE78" i="1"/>
  <c r="AE79" i="1"/>
  <c r="AE80" i="1"/>
  <c r="AE81" i="1"/>
  <c r="AE83" i="1"/>
  <c r="AE84" i="1"/>
  <c r="AE85" i="1"/>
  <c r="AE86" i="1"/>
  <c r="AE87" i="1"/>
  <c r="AE88" i="1"/>
  <c r="AE91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2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2" i="1"/>
  <c r="I3" i="1"/>
  <c r="S3" i="1" s="1"/>
  <c r="I4" i="1"/>
  <c r="S4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I21" i="1"/>
  <c r="S21" i="1" s="1"/>
  <c r="I22" i="1"/>
  <c r="S22" i="1" s="1"/>
  <c r="I23" i="1"/>
  <c r="S23" i="1" s="1"/>
  <c r="I24" i="1"/>
  <c r="S24" i="1" s="1"/>
  <c r="I25" i="1"/>
  <c r="S25" i="1" s="1"/>
  <c r="I26" i="1"/>
  <c r="S26" i="1" s="1"/>
  <c r="I27" i="1"/>
  <c r="S27" i="1" s="1"/>
  <c r="I28" i="1"/>
  <c r="S28" i="1" s="1"/>
  <c r="I29" i="1"/>
  <c r="S29" i="1" s="1"/>
  <c r="I30" i="1"/>
  <c r="S30" i="1" s="1"/>
  <c r="I31" i="1"/>
  <c r="S31" i="1" s="1"/>
  <c r="I32" i="1"/>
  <c r="S32" i="1" s="1"/>
  <c r="I33" i="1"/>
  <c r="S33" i="1" s="1"/>
  <c r="I34" i="1"/>
  <c r="S34" i="1" s="1"/>
  <c r="I35" i="1"/>
  <c r="S35" i="1" s="1"/>
  <c r="I36" i="1"/>
  <c r="S36" i="1" s="1"/>
  <c r="I37" i="1"/>
  <c r="S37" i="1" s="1"/>
  <c r="I38" i="1"/>
  <c r="S38" i="1" s="1"/>
  <c r="I39" i="1"/>
  <c r="S39" i="1" s="1"/>
  <c r="I40" i="1"/>
  <c r="S40" i="1" s="1"/>
  <c r="I41" i="1"/>
  <c r="S41" i="1" s="1"/>
  <c r="I42" i="1"/>
  <c r="S42" i="1" s="1"/>
  <c r="I43" i="1"/>
  <c r="S43" i="1" s="1"/>
  <c r="I44" i="1"/>
  <c r="S44" i="1" s="1"/>
  <c r="I45" i="1"/>
  <c r="S45" i="1" s="1"/>
  <c r="I46" i="1"/>
  <c r="S46" i="1" s="1"/>
  <c r="I47" i="1"/>
  <c r="S47" i="1" s="1"/>
  <c r="I48" i="1"/>
  <c r="S48" i="1" s="1"/>
  <c r="I49" i="1"/>
  <c r="S49" i="1" s="1"/>
  <c r="I50" i="1"/>
  <c r="S50" i="1" s="1"/>
  <c r="I51" i="1"/>
  <c r="S51" i="1" s="1"/>
  <c r="I52" i="1"/>
  <c r="S52" i="1" s="1"/>
  <c r="I53" i="1"/>
  <c r="S53" i="1" s="1"/>
  <c r="I54" i="1"/>
  <c r="S54" i="1" s="1"/>
  <c r="I55" i="1"/>
  <c r="S55" i="1" s="1"/>
  <c r="I56" i="1"/>
  <c r="S56" i="1" s="1"/>
  <c r="I57" i="1"/>
  <c r="S57" i="1" s="1"/>
  <c r="I58" i="1"/>
  <c r="S58" i="1" s="1"/>
  <c r="I59" i="1"/>
  <c r="S59" i="1" s="1"/>
  <c r="I60" i="1"/>
  <c r="S60" i="1" s="1"/>
  <c r="I61" i="1"/>
  <c r="S61" i="1" s="1"/>
  <c r="I62" i="1"/>
  <c r="S62" i="1" s="1"/>
  <c r="I63" i="1"/>
  <c r="S63" i="1" s="1"/>
  <c r="I64" i="1"/>
  <c r="S64" i="1" s="1"/>
  <c r="I65" i="1"/>
  <c r="S65" i="1" s="1"/>
  <c r="I66" i="1"/>
  <c r="S66" i="1" s="1"/>
  <c r="I67" i="1"/>
  <c r="S67" i="1" s="1"/>
  <c r="I68" i="1"/>
  <c r="S68" i="1" s="1"/>
  <c r="I69" i="1"/>
  <c r="S69" i="1" s="1"/>
  <c r="I70" i="1"/>
  <c r="S70" i="1" s="1"/>
  <c r="I71" i="1"/>
  <c r="S71" i="1" s="1"/>
  <c r="I72" i="1"/>
  <c r="S72" i="1" s="1"/>
  <c r="I73" i="1"/>
  <c r="S73" i="1" s="1"/>
  <c r="I74" i="1"/>
  <c r="S74" i="1" s="1"/>
  <c r="I75" i="1"/>
  <c r="S75" i="1" s="1"/>
  <c r="I76" i="1"/>
  <c r="S76" i="1" s="1"/>
  <c r="I77" i="1"/>
  <c r="S77" i="1" s="1"/>
  <c r="I78" i="1"/>
  <c r="S78" i="1" s="1"/>
  <c r="I79" i="1"/>
  <c r="S79" i="1" s="1"/>
  <c r="I80" i="1"/>
  <c r="S80" i="1" s="1"/>
  <c r="I81" i="1"/>
  <c r="S81" i="1" s="1"/>
  <c r="I82" i="1"/>
  <c r="S82" i="1" s="1"/>
  <c r="I83" i="1"/>
  <c r="S83" i="1" s="1"/>
  <c r="I84" i="1"/>
  <c r="S84" i="1" s="1"/>
  <c r="I85" i="1"/>
  <c r="S85" i="1" s="1"/>
  <c r="I86" i="1"/>
  <c r="S86" i="1" s="1"/>
  <c r="I87" i="1"/>
  <c r="S87" i="1" s="1"/>
  <c r="I88" i="1"/>
  <c r="S88" i="1" s="1"/>
  <c r="I89" i="1"/>
  <c r="S89" i="1" s="1"/>
  <c r="I90" i="1"/>
  <c r="S90" i="1" s="1"/>
  <c r="I91" i="1"/>
  <c r="S91" i="1" s="1"/>
  <c r="I2" i="1"/>
  <c r="S2" i="1" s="1"/>
</calcChain>
</file>

<file path=xl/sharedStrings.xml><?xml version="1.0" encoding="utf-8"?>
<sst xmlns="http://schemas.openxmlformats.org/spreadsheetml/2006/main" count="90" uniqueCount="90">
  <si>
    <t>AEROSOL</t>
  </si>
  <si>
    <t>BLUE</t>
  </si>
  <si>
    <t>GREEN</t>
  </si>
  <si>
    <t>RED</t>
  </si>
  <si>
    <t>NIR</t>
  </si>
  <si>
    <t>SWIR1</t>
  </si>
  <si>
    <t>SWIR2</t>
  </si>
  <si>
    <t>QUALITY</t>
  </si>
  <si>
    <t>NDVI</t>
  </si>
  <si>
    <t>ATSAVI</t>
  </si>
  <si>
    <t>AFRI1600</t>
  </si>
  <si>
    <t>ALTERATION</t>
  </si>
  <si>
    <t>AVI</t>
  </si>
  <si>
    <t>ARVI2</t>
  </si>
  <si>
    <t>BWDRVI</t>
  </si>
  <si>
    <t>CIGREEN</t>
  </si>
  <si>
    <t>CVI</t>
  </si>
  <si>
    <t>CI</t>
  </si>
  <si>
    <t>CTVI</t>
  </si>
  <si>
    <t>CRI550</t>
  </si>
  <si>
    <t>GDVI</t>
  </si>
  <si>
    <t>DVIMSS</t>
  </si>
  <si>
    <t>EVI</t>
  </si>
  <si>
    <t>EVI2</t>
  </si>
  <si>
    <t>EVI22</t>
  </si>
  <si>
    <t>FE2PLUS</t>
  </si>
  <si>
    <t>FERRICOXIDES</t>
  </si>
  <si>
    <t>FERROUS_IRON</t>
  </si>
  <si>
    <t>FERROUS_SILICATES</t>
  </si>
  <si>
    <t>GEMI</t>
  </si>
  <si>
    <t>n_gemi</t>
  </si>
  <si>
    <t>GVMI</t>
  </si>
  <si>
    <t>GOSSAN</t>
  </si>
  <si>
    <t>GARI</t>
  </si>
  <si>
    <t>GLI</t>
  </si>
  <si>
    <t>GNDVI</t>
  </si>
  <si>
    <t>GOSAVI</t>
  </si>
  <si>
    <t>GSAVI</t>
  </si>
  <si>
    <t>GBNDVI</t>
  </si>
  <si>
    <t>GRNDVI</t>
  </si>
  <si>
    <t>HUE</t>
  </si>
  <si>
    <t>INTENSITY</t>
  </si>
  <si>
    <t>LATERITE</t>
  </si>
  <si>
    <t>LOG_RATIO</t>
  </si>
  <si>
    <t>MCRIG</t>
  </si>
  <si>
    <t>MVI</t>
  </si>
  <si>
    <t>MSRNIR/RED</t>
  </si>
  <si>
    <t>NORM_R</t>
  </si>
  <si>
    <t>NLI</t>
  </si>
  <si>
    <t>NORM_NIR</t>
  </si>
  <si>
    <t>NORM_G</t>
  </si>
  <si>
    <t>PPR</t>
  </si>
  <si>
    <t>PVR</t>
  </si>
  <si>
    <t>SIWSI</t>
  </si>
  <si>
    <t>BNDVI</t>
  </si>
  <si>
    <t>MNDVI</t>
  </si>
  <si>
    <t>RI</t>
  </si>
  <si>
    <t>NDSI</t>
  </si>
  <si>
    <t>NDVIC</t>
  </si>
  <si>
    <t>PNDVI</t>
  </si>
  <si>
    <t>RBNDVI</t>
  </si>
  <si>
    <t>IF</t>
  </si>
  <si>
    <t>TM5TM7</t>
  </si>
  <si>
    <t>BGI</t>
  </si>
  <si>
    <t>SR550/670</t>
  </si>
  <si>
    <t>SR860/550</t>
  </si>
  <si>
    <t>RDI</t>
  </si>
  <si>
    <t>SRMIR/RED</t>
  </si>
  <si>
    <t>GRVI</t>
  </si>
  <si>
    <t>SRNIR/MIR</t>
  </si>
  <si>
    <t>DVI</t>
  </si>
  <si>
    <t>IO</t>
  </si>
  <si>
    <t>RGR</t>
  </si>
  <si>
    <t>SRRED/NIR</t>
  </si>
  <si>
    <t>SRSWIIRI/NIR</t>
  </si>
  <si>
    <t>SARVI2</t>
  </si>
  <si>
    <t>SBL</t>
  </si>
  <si>
    <t>SCI</t>
  </si>
  <si>
    <t>SLAVI</t>
  </si>
  <si>
    <t>SQRT(IR/R)</t>
  </si>
  <si>
    <t>TASELLED_BRIGHTNESS</t>
  </si>
  <si>
    <t>TASSELED_VEGETATION</t>
  </si>
  <si>
    <t>TASSELED_WETNESS</t>
  </si>
  <si>
    <t>T_NDVI</t>
  </si>
  <si>
    <t>TVI</t>
  </si>
  <si>
    <t>VARIGREEN</t>
  </si>
  <si>
    <t>WDRVI</t>
  </si>
  <si>
    <t>NDBI</t>
  </si>
  <si>
    <t>BU</t>
  </si>
  <si>
    <t>MNDWI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</si>
</sst>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2" fillId="0" borderId="0" xfId="0" applyFont="1" applyFill="1" applyAlignment="1">
      <alignment vertical="center"/>
    </xf>
    <xf numFmtId="0" fontId="3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91"/>
  <sheetViews>
    <sheetView tabSelected="1" zoomScale="115" zoomScaleNormal="115" workbookViewId="0">
      <selection activeCell="CL2" sqref="CL2:CL6"/>
    </sheetView>
  </sheetViews>
  <sheetFormatPr baseColWidth="10" defaultColWidth="9.140625" defaultRowHeight="15" x14ac:dyDescent="0.25"/>
  <cols>
    <col min="8" max="9" width="7.7109375" customWidth="1"/>
    <col min="10" max="35" width="7.7109375" hidden="1" customWidth="1"/>
    <col min="36" max="36" width="7.7109375" style="3" hidden="1" customWidth="1"/>
    <col min="37" max="85" width="7.7109375" hidden="1" customWidth="1"/>
    <col min="86" max="86" width="9.140625" hidden="1" customWidth="1"/>
    <col min="87" max="87" width="0" hidden="1" customWidth="1"/>
    <col min="89" max="89" width="12" bestFit="1" customWidth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30</v>
      </c>
      <c r="AE1" s="2" t="s">
        <v>29</v>
      </c>
      <c r="AF1" s="2" t="s">
        <v>31</v>
      </c>
      <c r="AG1" s="2" t="s">
        <v>32</v>
      </c>
      <c r="AH1" s="2" t="s">
        <v>33</v>
      </c>
      <c r="AI1" s="2" t="s">
        <v>34</v>
      </c>
      <c r="AJ1" s="4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49</v>
      </c>
      <c r="AX1" s="5" t="s">
        <v>50</v>
      </c>
      <c r="AY1" s="5" t="s">
        <v>48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</row>
    <row r="2" spans="1:90" x14ac:dyDescent="0.25">
      <c r="A2">
        <v>10919</v>
      </c>
      <c r="B2">
        <v>10382</v>
      </c>
      <c r="C2">
        <v>10227</v>
      </c>
      <c r="D2">
        <v>10329</v>
      </c>
      <c r="E2">
        <v>16163</v>
      </c>
      <c r="F2">
        <v>13086</v>
      </c>
      <c r="G2">
        <v>10763</v>
      </c>
      <c r="H2">
        <v>2720</v>
      </c>
      <c r="I2">
        <f>(E2-D2)/(E2+D2)</f>
        <v>0.22021742412803866</v>
      </c>
      <c r="J2">
        <f>1.22*E2-1.22*D2-0.03*1.22*E2+D2-1.22*0.03+0.08*(1+1.222)</f>
        <v>16855.055359999998</v>
      </c>
      <c r="K2">
        <f>((E2-0.66)/F2)*((E2+0.66)/F2)</f>
        <v>1.5255628810608262</v>
      </c>
      <c r="L2">
        <f>F2/G2</f>
        <v>1.2158320170956054</v>
      </c>
      <c r="M2">
        <f>2/(E2-D2)</f>
        <v>3.4281796366129587E-4</v>
      </c>
      <c r="N2">
        <f>(-0.18+1.17)/(E2-(D2*E2)+D2)</f>
        <v>-5.9309445745141857E-9</v>
      </c>
      <c r="O2">
        <f>0.1*E2-B2*0.1*E2+B2</f>
        <v>-16768428.300000001</v>
      </c>
      <c r="P2">
        <f>E2*C2-1</f>
        <v>165299000</v>
      </c>
      <c r="Q2">
        <f>E2/(D2*C2)</f>
        <v>1.5300845840565452E-4</v>
      </c>
      <c r="R2">
        <f>D2-(B2*D2)</f>
        <v>-107225349</v>
      </c>
      <c r="S2">
        <f>(I2 + 0.5)*ABS(I2 + 0.5)*ABS(I2 + 0.5)</f>
        <v>0.37358624012442726</v>
      </c>
      <c r="T2">
        <f>(B2 * -1)*(C2 * -1)</f>
        <v>106176714</v>
      </c>
      <c r="U2">
        <f>E2-C2</f>
        <v>5936</v>
      </c>
      <c r="V2">
        <f xml:space="preserve"> 2.4 *E2-D2</f>
        <v>28462.199999999997</v>
      </c>
      <c r="W2">
        <f>(2.5*E2)-D2*(E2+6*D2-7.5*B2)+1</f>
        <v>-2769079.5</v>
      </c>
      <c r="X2">
        <f>2.4*E2-D2*E2+D2+1</f>
        <v>-166898505.80000001</v>
      </c>
      <c r="Y2">
        <f>2.5*E2-D2*E2+2.4*D2+1</f>
        <v>-166882428.90000001</v>
      </c>
      <c r="Z2">
        <f>G2*E2+C2</f>
        <v>173972596</v>
      </c>
      <c r="AA2">
        <f>F2*E2</f>
        <v>211509018</v>
      </c>
      <c r="AB2">
        <f>G2*E2+C2</f>
        <v>173972596</v>
      </c>
      <c r="AC2">
        <f>F2*G2</f>
        <v>140844618</v>
      </c>
      <c r="AD2">
        <f>(2*(E2^2-D2^2)+1.5*E2+0.5*D2)/(E2+D2+0.5)</f>
        <v>11668.889874492781</v>
      </c>
      <c r="AE2">
        <f>(AD2*(1-0.25*AD2)-D2-0.125*1-D2)</f>
        <v>-34049736.960885547</v>
      </c>
      <c r="AF2">
        <f>((E2+0.1)-(G2+0.02))/((E2+0.1)+(G2+0.02))</f>
        <v>0.20055173192424305</v>
      </c>
      <c r="AG2">
        <f>F2/D2</f>
        <v>1.2669183851292478</v>
      </c>
      <c r="AH2">
        <f>(E2-(C2-(B2-D2)))/(E2-(C2+(B2-D2)))</f>
        <v>1.0180180180180181</v>
      </c>
      <c r="AI2">
        <f>(2*C2-D2-B2)/(2*C2+D2+B2)</f>
        <v>-6.2431677395845984E-3</v>
      </c>
      <c r="AJ2" s="3">
        <f>(E2-C2)/(E2+C2)</f>
        <v>0.22493368700265251</v>
      </c>
      <c r="AK2">
        <f>(E2-C2)/(E2+C2+0.16)</f>
        <v>0.22493232325988172</v>
      </c>
      <c r="AL2">
        <f>(E2-C2)/(E2+C2+0.5*(1+0.5))</f>
        <v>0.22492729460132813</v>
      </c>
      <c r="AM2">
        <f t="shared" ref="AM2:AM66" si="0">(E2-(C2+B2))/(E2+(C2+B2))</f>
        <v>-0.12090721200913739</v>
      </c>
      <c r="AN2">
        <f>(E2-(C2+D2))/(E2+(C2+D2))</f>
        <v>-0.11963833437729786</v>
      </c>
      <c r="AO2">
        <f>_xlfn.ACOT(2*D2-C2-B2*30.5*(C2-B2))</f>
        <v>2.0370193225134467E-8</v>
      </c>
      <c r="AP2">
        <f>(1/30.5)*(B2+C2+D2)</f>
        <v>1014.360655737705</v>
      </c>
      <c r="AQ2">
        <f>F2/G2</f>
        <v>1.2158320170956054</v>
      </c>
      <c r="AR2">
        <f>LOG10(E2/D2)</f>
        <v>0.19446369550709719</v>
      </c>
      <c r="AS2">
        <f>(B2*(-1)-C2*(-1))*E2</f>
        <v>-2505265</v>
      </c>
      <c r="AT2">
        <f>E2/F2</f>
        <v>1.2351367874063885</v>
      </c>
      <c r="AU2">
        <f>((E2/D2)-1)/((E2/D2)+1)</f>
        <v>0.2202174241280386</v>
      </c>
      <c r="AV2">
        <f>D2/(E2+D2+C2)</f>
        <v>0.28129851030801495</v>
      </c>
      <c r="AW2">
        <f>E2/(E2+D2+C2)</f>
        <v>0.44018083281135106</v>
      </c>
      <c r="AX2">
        <f>C2/(E2+D2+C2)</f>
        <v>0.27852065688063399</v>
      </c>
      <c r="AY2">
        <f>((E2*2)-D2)/((E2*2)+D2)</f>
        <v>0.51569569804243343</v>
      </c>
      <c r="AZ2">
        <f>(C2-B2)/(C2+B2)</f>
        <v>-7.52098597700034E-3</v>
      </c>
      <c r="BA2">
        <f>(C2-D2)/(C2+D2)</f>
        <v>-4.9620548744892003E-3</v>
      </c>
      <c r="BB2">
        <f>(E2-F2)/(E2+F2)</f>
        <v>0.10520017778385586</v>
      </c>
      <c r="BC2">
        <f>(E2-B2)/(E2+B2)</f>
        <v>0.21778112638915051</v>
      </c>
      <c r="BD2">
        <f>(E2-G2)/(E2+G2)</f>
        <v>0.20054965460892818</v>
      </c>
      <c r="BE2">
        <f>(D2-C2)/(D2+C2)</f>
        <v>4.9620548744892003E-3</v>
      </c>
      <c r="BF2">
        <f>(F2-G2)/(F2+G2)</f>
        <v>9.74045033334731E-2</v>
      </c>
      <c r="BG2">
        <f t="shared" ref="BG2:BG33" si="1">((NIR-RED)/(NIR+RED))*((1-SWIR1-MIN(SWIR2))/(MAX(SWIR1)-MIN(SWIR1)))</f>
        <v>-0.43758252553402416</v>
      </c>
      <c r="BH2">
        <f t="shared" ref="BH2:BH33" si="2">(NIR-(GREEN+RED+BLUE))/(NIR+(GREEN+RED+BLUE))</f>
        <v>-0.31368760748179442</v>
      </c>
      <c r="BI2">
        <f t="shared" ref="BI2:BI33" si="3">(NIR-RED+BLUE)/(NIR+RED+BLUE)</f>
        <v>0.4397678581114064</v>
      </c>
      <c r="BJ2">
        <f>(2*(RED-GREEN-BLUE))/(GREEN-BLUE)</f>
        <v>132.64516129032259</v>
      </c>
      <c r="BK2">
        <f>SWIR1/SWIR2</f>
        <v>1.2158320170956054</v>
      </c>
      <c r="BL2">
        <f>AEROSOL/GREEN</f>
        <v>1.0676640265962647</v>
      </c>
      <c r="BM2">
        <f>GREEN/RED</f>
        <v>0.99012489108335755</v>
      </c>
      <c r="BN2">
        <f>NIR/GREEN</f>
        <v>1.5804243668720055</v>
      </c>
      <c r="BO2">
        <f>SWIR2/NIR</f>
        <v>0.66590360700365037</v>
      </c>
      <c r="BP2">
        <f>SWIR2/RED</f>
        <v>1.0420176202923808</v>
      </c>
      <c r="BQ2">
        <f>NIR/GREEN</f>
        <v>1.5804243668720055</v>
      </c>
      <c r="BR2">
        <f>NIR/SWIR2</f>
        <v>1.5017188516212951</v>
      </c>
      <c r="BS2">
        <f>NIR/RED</f>
        <v>1.5648175041146286</v>
      </c>
      <c r="BT2">
        <f>RED/BLUE</f>
        <v>0.99489501059526098</v>
      </c>
      <c r="BU2">
        <f>RED/GREEN</f>
        <v>1.0099735992959813</v>
      </c>
      <c r="BV2">
        <f>RED/NIR</f>
        <v>0.63905215615912891</v>
      </c>
      <c r="BW2">
        <f>SWIR1/NIR</f>
        <v>0.80962692569448746</v>
      </c>
      <c r="BX2">
        <f>2.5*(NIR-RED)+(NIR+(6*RED)-(7.5*BLUE))</f>
        <v>14857</v>
      </c>
      <c r="BY2">
        <f>NIR - 2.4*RED</f>
        <v>-8626.5999999999985</v>
      </c>
      <c r="BZ2">
        <f>(SWIR1-NIR)/(SWIR1+NIR)</f>
        <v>-0.10520017778385586</v>
      </c>
      <c r="CA2">
        <f>NIR/(RED+SWIR2)</f>
        <v>0.76630950123269481</v>
      </c>
      <c r="CB2">
        <f>(NIR/RED)</f>
        <v>1.5648175041146286</v>
      </c>
      <c r="CC2">
        <f>(0.3037*BLUE)+(0.2793*GREEN)+(0.4773*RED)+(0.5585*NIR)+(0.1863*SWIR2)</f>
        <v>21971.628600000004</v>
      </c>
      <c r="CD2">
        <f>-0.2848*BLUE-0.2435*GREEN-0.5436*RED+0.7243*NIR+0.084*SWIR1-0.18*SWIR2</f>
        <v>-193.16759999999863</v>
      </c>
      <c r="CE2">
        <f>0.1509*BLUE+0.1973*GREEN+0.3279*RED+0.3406*NIR-0.7112*SWIR1-0.4272*SWIR2</f>
        <v>-1428.2889999999998</v>
      </c>
      <c r="CF2">
        <f>(NIR-RED)/(NIR+RED+0.5)</f>
        <v>0.22021326790601115</v>
      </c>
      <c r="CG2">
        <f>((RED-GREEN)/(RED+GREEN))+0.5</f>
        <v>0.5049620548744892</v>
      </c>
      <c r="CH2">
        <f>(GREEN-RED)/(GREEN+RED-BLUE)</f>
        <v>-1.0025555337133871E-2</v>
      </c>
      <c r="CI2">
        <f>(0.1*(NIR-RED))/(0.1*(NIR+RED))</f>
        <v>0.22021742412803863</v>
      </c>
      <c r="CJ2">
        <f>(SWIR1-NIR)/(SWIR1+NIR)</f>
        <v>-0.10520017778385586</v>
      </c>
      <c r="CK2">
        <f>NDBI-NDVI</f>
        <v>-0.32541760191189451</v>
      </c>
      <c r="CL2">
        <f>(GREEN-SWIR1)/(GREEN+SWIR1)</f>
        <v>-0.12263543945438167</v>
      </c>
    </row>
    <row r="3" spans="1:90" x14ac:dyDescent="0.25">
      <c r="A3">
        <v>10320</v>
      </c>
      <c r="B3">
        <v>9578</v>
      </c>
      <c r="C3">
        <v>9549</v>
      </c>
      <c r="D3">
        <v>9311</v>
      </c>
      <c r="E3">
        <v>15123</v>
      </c>
      <c r="F3">
        <v>11691</v>
      </c>
      <c r="G3">
        <v>9904</v>
      </c>
      <c r="H3">
        <v>2720</v>
      </c>
      <c r="I3">
        <f t="shared" ref="I3:I66" si="4">(E3-D3)/(E3+D3)</f>
        <v>0.23786526970614716</v>
      </c>
      <c r="J3">
        <f t="shared" ref="J3:J66" si="5">1.22*E3-1.22*D3-0.03*1.22*E3+D3-1.22*0.03+0.08*(1+1.222)</f>
        <v>15848.279360000002</v>
      </c>
      <c r="K3">
        <f t="shared" ref="K3:K66" si="6">((E3-0.66)/F3)*((E3+0.66)/F3)</f>
        <v>1.6732952663494531</v>
      </c>
      <c r="L3">
        <f t="shared" ref="L3:L66" si="7">F3/G3</f>
        <v>1.1804321486268174</v>
      </c>
      <c r="M3">
        <f t="shared" ref="M3:M66" si="8">2/(E3-D3)</f>
        <v>3.4411562284927734E-4</v>
      </c>
      <c r="N3">
        <f t="shared" ref="N3:N66" si="9">(-0.18+1.17)/(E3-(D3*E3)+D3)</f>
        <v>-7.0319582400554134E-9</v>
      </c>
      <c r="O3">
        <f t="shared" ref="O3:O66" si="10">0.1*E3-B3*0.1*E3+B3</f>
        <v>-14473719.1</v>
      </c>
      <c r="P3">
        <f t="shared" ref="P3:P66" si="11">E3*C3-1</f>
        <v>144409526</v>
      </c>
      <c r="Q3">
        <f t="shared" ref="Q3:Q66" si="12">E3/(D3*C3)</f>
        <v>1.7009193906261424E-4</v>
      </c>
      <c r="R3">
        <f t="shared" ref="R3:R66" si="13">D3-(B3*D3)</f>
        <v>-89171447</v>
      </c>
      <c r="S3">
        <f t="shared" ref="S3:S66" si="14">(I3 + 0.5)*ABS(I3 + 0.5)*ABS(I3 + 0.5)</f>
        <v>0.4017271720481449</v>
      </c>
      <c r="T3">
        <f t="shared" ref="T3:T66" si="15">(B3 * -1)*(C3 * -1)</f>
        <v>91460322</v>
      </c>
      <c r="U3">
        <f t="shared" ref="U3:U66" si="16">E3-C3</f>
        <v>5574</v>
      </c>
      <c r="V3">
        <f t="shared" ref="V3:V66" si="17" xml:space="preserve"> 2.4 *E3-D3</f>
        <v>26984.199999999997</v>
      </c>
      <c r="W3">
        <f t="shared" ref="W3:W66" si="18">(2.5*E3)-D3*(E3+6*D3-7.5*B3)+1</f>
        <v>7914914.5</v>
      </c>
      <c r="X3">
        <f t="shared" ref="X3:X66" si="19">2.4*E3-D3*E3+D3+1</f>
        <v>-140764645.80000001</v>
      </c>
      <c r="Y3">
        <f t="shared" ref="Y3:Y66" si="20">2.5*E3-D3*E3+2.4*D3+1</f>
        <v>-140750098.09999999</v>
      </c>
      <c r="Z3">
        <f t="shared" ref="Z3:Z66" si="21">G3*E3+C3</f>
        <v>149787741</v>
      </c>
      <c r="AA3">
        <f t="shared" ref="AA3:AA66" si="22">F3*E3</f>
        <v>176802993</v>
      </c>
      <c r="AB3">
        <f t="shared" ref="AB3:AB66" si="23">G3*E3+C3</f>
        <v>149787741</v>
      </c>
      <c r="AC3">
        <f t="shared" ref="AC3:AC66" si="24">F3*G3</f>
        <v>115787664</v>
      </c>
      <c r="AD3">
        <f t="shared" ref="AD3:AD66" si="25">(2*(E3^2-D3^2)+1.5*E3+0.5*D3)/(E3+D3+0.5)</f>
        <v>11624.88104933598</v>
      </c>
      <c r="AE3">
        <f t="shared" ref="AE3:AE66" si="26">(AD3*(1-0.25*AD3)-D3-0.125*1-D3)</f>
        <v>-33791462.096753359</v>
      </c>
      <c r="AF3">
        <f t="shared" ref="AF3:AF66" si="27">((E3+0.1)-(G3+0.02))/((E3+0.1)+(G3+0.02))</f>
        <v>0.20853697908508848</v>
      </c>
      <c r="AG3">
        <f t="shared" ref="AG3:AG66" si="28">F3/D3</f>
        <v>1.2556116421437009</v>
      </c>
      <c r="AH3">
        <f t="shared" ref="AH3:AH66" si="29">(E3-(C3-(B3-D3)))/(E3-(C3+(B3-D3)))</f>
        <v>1.1006218202374223</v>
      </c>
      <c r="AI3">
        <f t="shared" ref="AI3:AI66" si="30">(2*C3-D3-B3)/(2*C3+D3+B3)</f>
        <v>5.5018822228657168E-3</v>
      </c>
      <c r="AJ3" s="3">
        <f t="shared" ref="AJ3:AJ66" si="31">(E3-C3)/(E3+C3)</f>
        <v>0.22592412451361868</v>
      </c>
      <c r="AK3">
        <f t="shared" ref="AK3:AK66" si="32">(E3-C3)/(E3+C3+0.16)</f>
        <v>0.22592265938612591</v>
      </c>
      <c r="AL3">
        <f t="shared" ref="AL3:AL66" si="33">(E3-C3)/(E3+C3+0.5*(1+0.5))</f>
        <v>0.22591725689272579</v>
      </c>
      <c r="AM3">
        <f t="shared" si="0"/>
        <v>-0.1169051094890511</v>
      </c>
      <c r="AN3">
        <f t="shared" ref="AN3:AN66" si="34">(E3-(C3+D3))/(E3+(C3+D3))</f>
        <v>-0.10996674807992231</v>
      </c>
      <c r="AO3">
        <f t="shared" ref="AO3:AO66" si="35">_xlfn.ACOT(2*D3-C3-B3*30.5*(C3-B3))</f>
        <v>1.1791320974613939E-7</v>
      </c>
      <c r="AP3">
        <f t="shared" ref="AP3:AP66" si="36">(1/30.5)*(B3+C3+D3)</f>
        <v>932.39344262295083</v>
      </c>
      <c r="AQ3">
        <f t="shared" ref="AQ3:AQ66" si="37">F3/G3</f>
        <v>1.1804321486268174</v>
      </c>
      <c r="AR3">
        <f t="shared" ref="AR3:AR66" si="38">LOG10(E3/D3)</f>
        <v>0.21064162550950077</v>
      </c>
      <c r="AS3">
        <f t="shared" ref="AS3:AS66" si="39">(B3*(-1)-C3*(-1))*E3</f>
        <v>-438567</v>
      </c>
      <c r="AT3">
        <f t="shared" ref="AT3:AT66" si="40">E3/F3</f>
        <v>1.2935591480626123</v>
      </c>
      <c r="AU3">
        <f t="shared" ref="AU3:AU66" si="41">((E3/D3)-1)/((E3/D3)+1)</f>
        <v>0.23786526970614719</v>
      </c>
      <c r="AV3">
        <f t="shared" ref="AV3:AV66" si="42">D3/(E3+D3+C3)</f>
        <v>0.27398993614454287</v>
      </c>
      <c r="AW3">
        <f t="shared" ref="AW3:AW66" si="43">E3/(E3+D3+C3)</f>
        <v>0.44501662596003883</v>
      </c>
      <c r="AX3">
        <f t="shared" ref="AX3:AX66" si="44">C3/(E3+D3+C3)</f>
        <v>0.28099343789541831</v>
      </c>
      <c r="AY3">
        <f t="shared" ref="AY3:AY66" si="45">((E3*2)-D3)/((E3*2)+D3)</f>
        <v>0.5292362919331598</v>
      </c>
      <c r="AZ3">
        <f t="shared" ref="AZ3:AZ66" si="46">(C3-B3)/(C3+B3)</f>
        <v>-1.5161813143723531E-3</v>
      </c>
      <c r="BA3">
        <f t="shared" ref="BA3:BA66" si="47">(C3-D3)/(C3+D3)</f>
        <v>1.2619300106044539E-2</v>
      </c>
      <c r="BB3">
        <f t="shared" ref="BB3:BB66" si="48">(E3-F3)/(E3+F3)</f>
        <v>0.12799283956142313</v>
      </c>
      <c r="BC3">
        <f t="shared" ref="BC3:BC66" si="49">(E3-B3)/(E3+B3)</f>
        <v>0.22448483867049918</v>
      </c>
      <c r="BD3">
        <f t="shared" ref="BD3:BD66" si="50">(E3-G3)/(E3+G3)</f>
        <v>0.20853478243497023</v>
      </c>
      <c r="BE3">
        <f t="shared" ref="BE3:BE66" si="51">(D3-C3)/(D3+C3)</f>
        <v>-1.2619300106044539E-2</v>
      </c>
      <c r="BF3">
        <f t="shared" ref="BF3:BF66" si="52">(F3-G3)/(F3+G3)</f>
        <v>8.2750636721463308E-2</v>
      </c>
      <c r="BG3">
        <f t="shared" si="1"/>
        <v>-0.43853963940992485</v>
      </c>
      <c r="BH3">
        <f t="shared" si="2"/>
        <v>-0.30566332269690777</v>
      </c>
      <c r="BI3">
        <f t="shared" si="3"/>
        <v>0.45248735740326945</v>
      </c>
      <c r="BJ3">
        <f>(2*(RED-GREEN-BLUE))/(GREEN-BLUE)</f>
        <v>676.9655172413793</v>
      </c>
      <c r="BK3">
        <f>SWIR1/SWIR2</f>
        <v>1.1804321486268174</v>
      </c>
      <c r="BL3">
        <f>AEROSOL/GREEN</f>
        <v>1.080741438894125</v>
      </c>
      <c r="BM3">
        <f>GREEN/RED</f>
        <v>1.02556116421437</v>
      </c>
      <c r="BN3">
        <f>NIR/GREEN</f>
        <v>1.5837260446120012</v>
      </c>
      <c r="BO3">
        <f>SWIR2/NIR</f>
        <v>0.6548965152416848</v>
      </c>
      <c r="BP3">
        <f>SWIR2/RED</f>
        <v>1.0636881108366447</v>
      </c>
      <c r="BQ3">
        <f>NIR/GREEN</f>
        <v>1.5837260446120012</v>
      </c>
      <c r="BR3">
        <f>NIR/SWIR2</f>
        <v>1.5269588045234248</v>
      </c>
      <c r="BS3">
        <f>NIR/RED</f>
        <v>1.6242079261089035</v>
      </c>
      <c r="BT3">
        <f>RED/BLUE</f>
        <v>0.9721236166214241</v>
      </c>
      <c r="BU3">
        <f>RED/GREEN</f>
        <v>0.97507592418054245</v>
      </c>
      <c r="BV3">
        <f>RED/NIR</f>
        <v>0.61568471864048135</v>
      </c>
      <c r="BW3">
        <f>SWIR1/NIR</f>
        <v>0.77306090061495736</v>
      </c>
      <c r="BX3">
        <f>2.5*(NIR-RED)+(NIR+(6*RED)-(7.5*BLUE))</f>
        <v>13684</v>
      </c>
      <c r="BY3">
        <f>NIR - 2.4*RED</f>
        <v>-7223.3999999999978</v>
      </c>
      <c r="BZ3">
        <f>(SWIR1-NIR)/(SWIR1+NIR)</f>
        <v>-0.12799283956142313</v>
      </c>
      <c r="CA3">
        <f>NIR/(RED+SWIR2)</f>
        <v>0.78704137392661988</v>
      </c>
      <c r="CB3">
        <f>(NIR/RED)</f>
        <v>1.6242079261089035</v>
      </c>
      <c r="CC3">
        <f>(0.3037*BLUE)+(0.2793*GREEN)+(0.4773*RED)+(0.5585*NIR)+(0.1863*SWIR2)</f>
        <v>20311.325299999997</v>
      </c>
      <c r="CD3">
        <f>-0.2848*BLUE-0.2435*GREEN-0.5436*RED+0.7243*NIR+0.084*SWIR1-0.18*SWIR2</f>
        <v>38.457400000000689</v>
      </c>
      <c r="CE3">
        <f>0.1509*BLUE+0.1973*GREEN+0.3279*RED+0.3406*NIR-0.7112*SWIR1-0.4272*SWIR2</f>
        <v>-1012.3194000000012</v>
      </c>
      <c r="CF3">
        <f>(NIR-RED)/(NIR+RED+0.5)</f>
        <v>0.23786040230002661</v>
      </c>
      <c r="CG3">
        <f>((RED-GREEN)/(RED+GREEN))+0.5</f>
        <v>0.48738069989395544</v>
      </c>
      <c r="CH3">
        <f>(GREEN-RED)/(GREEN+RED-BLUE)</f>
        <v>2.564102564102564E-2</v>
      </c>
      <c r="CI3">
        <f>(0.1*(NIR-RED))/(0.1*(NIR+RED))</f>
        <v>0.23786526970614719</v>
      </c>
      <c r="CJ3">
        <f>(SWIR1-NIR)/(SWIR1+NIR)</f>
        <v>-0.12799283956142313</v>
      </c>
      <c r="CK3">
        <f>NDBI-NDVI</f>
        <v>-0.36585810926757029</v>
      </c>
      <c r="CL3">
        <f>(GREEN-SWIR1)/(GREEN+SWIR1)</f>
        <v>-0.10084745762711865</v>
      </c>
    </row>
    <row r="4" spans="1:90" x14ac:dyDescent="0.25">
      <c r="A4">
        <v>9766</v>
      </c>
      <c r="B4">
        <v>8984</v>
      </c>
      <c r="C4">
        <v>8939</v>
      </c>
      <c r="D4">
        <v>8363</v>
      </c>
      <c r="E4">
        <v>13685</v>
      </c>
      <c r="F4">
        <v>10067</v>
      </c>
      <c r="G4">
        <v>8504</v>
      </c>
      <c r="H4">
        <v>2720</v>
      </c>
      <c r="I4">
        <f t="shared" si="4"/>
        <v>0.24138243831640058</v>
      </c>
      <c r="J4">
        <f t="shared" si="5"/>
        <v>14355.110160000002</v>
      </c>
      <c r="K4">
        <f t="shared" si="6"/>
        <v>1.8479468041365326</v>
      </c>
      <c r="L4">
        <f t="shared" si="7"/>
        <v>1.1837958607714016</v>
      </c>
      <c r="M4">
        <f t="shared" si="8"/>
        <v>3.7579857196542651E-4</v>
      </c>
      <c r="N4">
        <f t="shared" si="9"/>
        <v>-8.6519095328023911E-9</v>
      </c>
      <c r="O4">
        <f t="shared" si="10"/>
        <v>-12284251.500000002</v>
      </c>
      <c r="P4">
        <f t="shared" si="11"/>
        <v>122330214</v>
      </c>
      <c r="Q4">
        <f t="shared" si="12"/>
        <v>1.8306013052421399E-4</v>
      </c>
      <c r="R4">
        <f t="shared" si="13"/>
        <v>-75124829</v>
      </c>
      <c r="S4">
        <f t="shared" si="14"/>
        <v>0.40749931502946113</v>
      </c>
      <c r="T4">
        <f t="shared" si="15"/>
        <v>80307976</v>
      </c>
      <c r="U4">
        <f t="shared" si="16"/>
        <v>4746</v>
      </c>
      <c r="V4">
        <f t="shared" si="17"/>
        <v>24481</v>
      </c>
      <c r="W4">
        <f t="shared" si="18"/>
        <v>29446884.5</v>
      </c>
      <c r="X4">
        <f t="shared" si="19"/>
        <v>-114406447</v>
      </c>
      <c r="Y4">
        <f t="shared" si="20"/>
        <v>-114393370.3</v>
      </c>
      <c r="Z4">
        <f t="shared" si="21"/>
        <v>116386179</v>
      </c>
      <c r="AA4">
        <f t="shared" si="22"/>
        <v>137766895</v>
      </c>
      <c r="AB4">
        <f t="shared" si="23"/>
        <v>116386179</v>
      </c>
      <c r="AC4">
        <f t="shared" si="24"/>
        <v>85609768</v>
      </c>
      <c r="AD4">
        <f t="shared" si="25"/>
        <v>10644.879288840511</v>
      </c>
      <c r="AE4">
        <f t="shared" si="26"/>
        <v>-28334445.014207579</v>
      </c>
      <c r="AF4">
        <f t="shared" si="27"/>
        <v>0.23349641626166334</v>
      </c>
      <c r="AG4">
        <f t="shared" si="28"/>
        <v>1.2037546335047231</v>
      </c>
      <c r="AH4">
        <f t="shared" si="29"/>
        <v>1.3010909090909091</v>
      </c>
      <c r="AI4">
        <f t="shared" si="30"/>
        <v>1.5074520936834635E-2</v>
      </c>
      <c r="AJ4" s="3">
        <f t="shared" si="31"/>
        <v>0.20977722772277227</v>
      </c>
      <c r="AK4">
        <f t="shared" si="32"/>
        <v>0.20977574416022518</v>
      </c>
      <c r="AL4">
        <f t="shared" si="33"/>
        <v>0.20977027370468182</v>
      </c>
      <c r="AM4">
        <f t="shared" si="0"/>
        <v>-0.13407997975196154</v>
      </c>
      <c r="AN4">
        <f t="shared" si="34"/>
        <v>-0.11672636912253526</v>
      </c>
      <c r="AO4">
        <f t="shared" si="35"/>
        <v>8.1048265295610813E-8</v>
      </c>
      <c r="AP4">
        <f t="shared" si="36"/>
        <v>861.8360655737705</v>
      </c>
      <c r="AQ4">
        <f t="shared" si="37"/>
        <v>1.1837958607714016</v>
      </c>
      <c r="AR4">
        <f t="shared" si="38"/>
        <v>0.21388270496135239</v>
      </c>
      <c r="AS4">
        <f t="shared" si="39"/>
        <v>-615825</v>
      </c>
      <c r="AT4">
        <f t="shared" si="40"/>
        <v>1.3593920731101619</v>
      </c>
      <c r="AU4">
        <f t="shared" si="41"/>
        <v>0.24138243831640055</v>
      </c>
      <c r="AV4">
        <f t="shared" si="42"/>
        <v>0.26988737212379382</v>
      </c>
      <c r="AW4">
        <f t="shared" si="43"/>
        <v>0.44163681543873234</v>
      </c>
      <c r="AX4">
        <f t="shared" si="44"/>
        <v>0.28847581243747378</v>
      </c>
      <c r="AY4">
        <f t="shared" si="45"/>
        <v>0.53191727534771782</v>
      </c>
      <c r="AZ4">
        <f t="shared" si="46"/>
        <v>-2.5107403894437316E-3</v>
      </c>
      <c r="BA4">
        <f t="shared" si="47"/>
        <v>3.3290949023234311E-2</v>
      </c>
      <c r="BB4">
        <f t="shared" si="48"/>
        <v>0.15232401481980465</v>
      </c>
      <c r="BC4">
        <f t="shared" si="49"/>
        <v>0.20737571132383431</v>
      </c>
      <c r="BD4">
        <f t="shared" si="50"/>
        <v>0.23349407364009195</v>
      </c>
      <c r="BE4">
        <f t="shared" si="51"/>
        <v>-3.3290949023234311E-2</v>
      </c>
      <c r="BF4">
        <f t="shared" si="52"/>
        <v>8.4163480695708365E-2</v>
      </c>
      <c r="BG4">
        <f t="shared" si="1"/>
        <v>-0.40472748266640729</v>
      </c>
      <c r="BH4">
        <f t="shared" si="2"/>
        <v>-0.31525355883015188</v>
      </c>
      <c r="BI4">
        <f t="shared" si="3"/>
        <v>0.46100799175045115</v>
      </c>
      <c r="BJ4">
        <f>(2*(RED-GREEN-BLUE))/(GREEN-BLUE)</f>
        <v>424.88888888888891</v>
      </c>
      <c r="BK4">
        <f>SWIR1/SWIR2</f>
        <v>1.1837958607714016</v>
      </c>
      <c r="BL4">
        <f>AEROSOL/GREEN</f>
        <v>1.0925159413804677</v>
      </c>
      <c r="BM4">
        <f>GREEN/RED</f>
        <v>1.0688748056917374</v>
      </c>
      <c r="BN4">
        <f>NIR/GREEN</f>
        <v>1.5309318715740015</v>
      </c>
      <c r="BO4">
        <f>SWIR2/NIR</f>
        <v>0.62141030325173552</v>
      </c>
      <c r="BP4">
        <f>SWIR2/RED</f>
        <v>1.0168599784766232</v>
      </c>
      <c r="BQ4">
        <f>NIR/GREEN</f>
        <v>1.5309318715740015</v>
      </c>
      <c r="BR4">
        <f>NIR/SWIR2</f>
        <v>1.6092427093132644</v>
      </c>
      <c r="BS4">
        <f>NIR/RED</f>
        <v>1.6363745067559488</v>
      </c>
      <c r="BT4">
        <f>RED/BLUE</f>
        <v>0.93087711487088154</v>
      </c>
      <c r="BU4">
        <f>RED/GREEN</f>
        <v>0.93556326210985574</v>
      </c>
      <c r="BV4">
        <f>RED/NIR</f>
        <v>0.61110705151625866</v>
      </c>
      <c r="BW4">
        <f>SWIR1/NIR</f>
        <v>0.73562294483010593</v>
      </c>
      <c r="BX4">
        <f>2.5*(NIR-RED)+(NIR+(6*RED)-(7.5*BLUE))</f>
        <v>9788</v>
      </c>
      <c r="BY4">
        <f>NIR - 2.4*RED</f>
        <v>-6386.2000000000007</v>
      </c>
      <c r="BZ4">
        <f>(SWIR1-NIR)/(SWIR1+NIR)</f>
        <v>-0.15232401481980465</v>
      </c>
      <c r="CA4">
        <f>NIR/(RED+SWIR2)</f>
        <v>0.81134760182605092</v>
      </c>
      <c r="CB4">
        <f>(NIR/RED)</f>
        <v>1.6363745067559488</v>
      </c>
      <c r="CC4">
        <f>(0.3037*BLUE)+(0.2793*GREEN)+(0.4773*RED)+(0.5585*NIR)+(0.1863*SWIR2)</f>
        <v>18444.131099999999</v>
      </c>
      <c r="CD4">
        <f>-0.2848*BLUE-0.2435*GREEN-0.5436*RED+0.7243*NIR+0.084*SWIR1-0.18*SWIR2</f>
        <v>-54.462999999999056</v>
      </c>
      <c r="CE4">
        <f>0.1509*BLUE+0.1973*GREEN+0.3279*RED+0.3406*NIR-0.7112*SWIR1-0.4272*SWIR2</f>
        <v>-269.8702000000003</v>
      </c>
      <c r="CF4">
        <f>(NIR-RED)/(NIR+RED+0.5)</f>
        <v>0.24137696441934825</v>
      </c>
      <c r="CG4">
        <f>((RED-GREEN)/(RED+GREEN))+0.5</f>
        <v>0.46670905097676568</v>
      </c>
      <c r="CH4">
        <f>(GREEN-RED)/(GREEN+RED-BLUE)</f>
        <v>6.9247415244049051E-2</v>
      </c>
      <c r="CI4">
        <f>(0.1*(NIR-RED))/(0.1*(NIR+RED))</f>
        <v>0.24138243831640058</v>
      </c>
      <c r="CJ4">
        <f>(SWIR1-NIR)/(SWIR1+NIR)</f>
        <v>-0.15232401481980465</v>
      </c>
      <c r="CK4">
        <f>NDBI-NDVI</f>
        <v>-0.39370645313620523</v>
      </c>
      <c r="CL4">
        <f>(GREEN-SWIR1)/(GREEN+SWIR1)</f>
        <v>-5.934967904872146E-2</v>
      </c>
    </row>
    <row r="5" spans="1:90" x14ac:dyDescent="0.25">
      <c r="A5">
        <v>9610</v>
      </c>
      <c r="B5">
        <v>8910</v>
      </c>
      <c r="C5">
        <v>8950</v>
      </c>
      <c r="D5">
        <v>8079</v>
      </c>
      <c r="E5">
        <v>9791</v>
      </c>
      <c r="F5">
        <v>7828</v>
      </c>
      <c r="G5">
        <v>7034</v>
      </c>
      <c r="H5">
        <v>2720</v>
      </c>
      <c r="I5">
        <f t="shared" si="4"/>
        <v>9.5803021824286516E-2</v>
      </c>
      <c r="J5">
        <f t="shared" si="5"/>
        <v>9809.4305600000025</v>
      </c>
      <c r="K5">
        <f t="shared" si="6"/>
        <v>1.5644167786445364</v>
      </c>
      <c r="L5">
        <f t="shared" si="7"/>
        <v>1.112880295706568</v>
      </c>
      <c r="M5">
        <f t="shared" si="8"/>
        <v>1.1682242990654205E-3</v>
      </c>
      <c r="N5">
        <f t="shared" si="9"/>
        <v>-1.2518395244405798E-8</v>
      </c>
      <c r="O5">
        <f t="shared" si="10"/>
        <v>-8713891.9000000004</v>
      </c>
      <c r="P5">
        <f t="shared" si="11"/>
        <v>87629449</v>
      </c>
      <c r="Q5">
        <f t="shared" si="12"/>
        <v>1.3540864964066437E-4</v>
      </c>
      <c r="R5">
        <f t="shared" si="13"/>
        <v>-71975811</v>
      </c>
      <c r="S5">
        <f t="shared" si="14"/>
        <v>0.21149889596848265</v>
      </c>
      <c r="T5">
        <f t="shared" si="15"/>
        <v>79744500</v>
      </c>
      <c r="U5">
        <f t="shared" si="16"/>
        <v>841</v>
      </c>
      <c r="V5">
        <f t="shared" si="17"/>
        <v>15419.399999999998</v>
      </c>
      <c r="W5">
        <f t="shared" si="18"/>
        <v>69180718.5</v>
      </c>
      <c r="X5">
        <f t="shared" si="19"/>
        <v>-79069910.599999994</v>
      </c>
      <c r="Y5">
        <f t="shared" si="20"/>
        <v>-79057620.900000006</v>
      </c>
      <c r="Z5">
        <f t="shared" si="21"/>
        <v>68878844</v>
      </c>
      <c r="AA5">
        <f t="shared" si="22"/>
        <v>76643948</v>
      </c>
      <c r="AB5">
        <f t="shared" si="23"/>
        <v>68878844</v>
      </c>
      <c r="AC5">
        <f t="shared" si="24"/>
        <v>55062152</v>
      </c>
      <c r="AD5">
        <f t="shared" si="25"/>
        <v>3424.9520718502558</v>
      </c>
      <c r="AE5">
        <f t="shared" si="26"/>
        <v>-2945307.3465459896</v>
      </c>
      <c r="AF5">
        <f t="shared" si="27"/>
        <v>0.16386688475327366</v>
      </c>
      <c r="AG5">
        <f t="shared" si="28"/>
        <v>0.96893179848991207</v>
      </c>
      <c r="AH5">
        <f t="shared" si="29"/>
        <v>167.2</v>
      </c>
      <c r="AI5">
        <f t="shared" si="30"/>
        <v>2.6111381810885952E-2</v>
      </c>
      <c r="AJ5" s="3">
        <f t="shared" si="31"/>
        <v>4.4874873272504133E-2</v>
      </c>
      <c r="AK5">
        <f t="shared" si="32"/>
        <v>4.4874490159627259E-2</v>
      </c>
      <c r="AL5">
        <f t="shared" si="33"/>
        <v>4.4873077487427804E-2</v>
      </c>
      <c r="AM5">
        <f t="shared" si="0"/>
        <v>-0.29181584752811834</v>
      </c>
      <c r="AN5">
        <f t="shared" si="34"/>
        <v>-0.26987322893363164</v>
      </c>
      <c r="AO5">
        <f t="shared" si="35"/>
        <v>3.1415925615341238</v>
      </c>
      <c r="AP5">
        <f t="shared" si="36"/>
        <v>850.45901639344265</v>
      </c>
      <c r="AQ5">
        <f t="shared" si="37"/>
        <v>1.112880295706568</v>
      </c>
      <c r="AR5">
        <f t="shared" si="38"/>
        <v>8.346944243630601E-2</v>
      </c>
      <c r="AS5">
        <f t="shared" si="39"/>
        <v>391640</v>
      </c>
      <c r="AT5">
        <f t="shared" si="40"/>
        <v>1.2507664793050588</v>
      </c>
      <c r="AU5">
        <f t="shared" si="41"/>
        <v>9.5803021824286558E-2</v>
      </c>
      <c r="AV5">
        <f t="shared" si="42"/>
        <v>0.3012304250559284</v>
      </c>
      <c r="AW5">
        <f t="shared" si="43"/>
        <v>0.36506338553318418</v>
      </c>
      <c r="AX5">
        <f t="shared" si="44"/>
        <v>0.33370618941088742</v>
      </c>
      <c r="AY5">
        <f t="shared" si="45"/>
        <v>0.41585625971584539</v>
      </c>
      <c r="AZ5">
        <f t="shared" si="46"/>
        <v>2.2396416573348264E-3</v>
      </c>
      <c r="BA5">
        <f t="shared" si="47"/>
        <v>5.1148041576134826E-2</v>
      </c>
      <c r="BB5">
        <f t="shared" si="48"/>
        <v>0.11141381463193144</v>
      </c>
      <c r="BC5">
        <f t="shared" si="49"/>
        <v>4.7109780225656379E-2</v>
      </c>
      <c r="BD5">
        <f t="shared" si="50"/>
        <v>0.1638632986627043</v>
      </c>
      <c r="BE5">
        <f t="shared" si="51"/>
        <v>-5.1148041576134826E-2</v>
      </c>
      <c r="BF5">
        <f t="shared" si="52"/>
        <v>5.3424841878616604E-2</v>
      </c>
      <c r="BG5">
        <f t="shared" si="1"/>
        <v>-0.13858348305009868</v>
      </c>
      <c r="BH5">
        <f t="shared" si="2"/>
        <v>-0.45194514413657988</v>
      </c>
      <c r="BI5">
        <f t="shared" si="3"/>
        <v>0.39663928304705004</v>
      </c>
      <c r="BJ5">
        <f>(2*(RED-GREEN-BLUE))/(GREEN-BLUE)</f>
        <v>-489.05</v>
      </c>
      <c r="BK5">
        <f>SWIR1/SWIR2</f>
        <v>1.112880295706568</v>
      </c>
      <c r="BL5">
        <f>AEROSOL/GREEN</f>
        <v>1.0737430167597766</v>
      </c>
      <c r="BM5">
        <f>GREEN/RED</f>
        <v>1.1078103725708628</v>
      </c>
      <c r="BN5">
        <f>NIR/GREEN</f>
        <v>1.0939664804469273</v>
      </c>
      <c r="BO5">
        <f>SWIR2/NIR</f>
        <v>0.718414870799714</v>
      </c>
      <c r="BP5">
        <f>SWIR2/RED</f>
        <v>0.87065230845401653</v>
      </c>
      <c r="BQ5">
        <f>NIR/GREEN</f>
        <v>1.0939664804469273</v>
      </c>
      <c r="BR5">
        <f>NIR/SWIR2</f>
        <v>1.3919533693488768</v>
      </c>
      <c r="BS5">
        <f>NIR/RED</f>
        <v>1.2119074142839461</v>
      </c>
      <c r="BT5">
        <f>RED/BLUE</f>
        <v>0.90673400673400673</v>
      </c>
      <c r="BU5">
        <f>RED/GREEN</f>
        <v>0.90268156424581003</v>
      </c>
      <c r="BV5">
        <f>RED/NIR</f>
        <v>0.82514554182412425</v>
      </c>
      <c r="BW5">
        <f>SWIR1/NIR</f>
        <v>0.79950975385558165</v>
      </c>
      <c r="BX5">
        <f>2.5*(NIR-RED)+(NIR+(6*RED)-(7.5*BLUE))</f>
        <v>-4280</v>
      </c>
      <c r="BY5">
        <f>NIR - 2.4*RED</f>
        <v>-9598.5999999999985</v>
      </c>
      <c r="BZ5">
        <f>(SWIR1-NIR)/(SWIR1+NIR)</f>
        <v>-0.11141381463193144</v>
      </c>
      <c r="CA5">
        <f>NIR/(RED+SWIR2)</f>
        <v>0.64785284192417125</v>
      </c>
      <c r="CB5">
        <f>(NIR/RED)</f>
        <v>1.2119074142839461</v>
      </c>
      <c r="CC5">
        <f>(0.3037*BLUE)+(0.2793*GREEN)+(0.4773*RED)+(0.5585*NIR)+(0.1863*SWIR2)</f>
        <v>15840.5164</v>
      </c>
      <c r="CD5">
        <f>-0.2848*BLUE-0.2435*GREEN-0.5436*RED+0.7243*NIR+0.084*SWIR1-0.18*SWIR2</f>
        <v>-2625.5840999999987</v>
      </c>
      <c r="CE5">
        <f>0.1509*BLUE+0.1973*GREEN+0.3279*RED+0.3406*NIR-0.7112*SWIR1-0.4272*SWIR2</f>
        <v>522.07429999999886</v>
      </c>
      <c r="CF5">
        <f>(NIR-RED)/(NIR+RED+0.5)</f>
        <v>9.5800341344674189E-2</v>
      </c>
      <c r="CG5">
        <f>((RED-GREEN)/(RED+GREEN))+0.5</f>
        <v>0.44885195842386516</v>
      </c>
      <c r="CH5">
        <f>(GREEN-RED)/(GREEN+RED-BLUE)</f>
        <v>0.10727922157901219</v>
      </c>
      <c r="CI5">
        <f>(0.1*(NIR-RED))/(0.1*(NIR+RED))</f>
        <v>9.580302182428653E-2</v>
      </c>
      <c r="CJ5">
        <f>(SWIR1-NIR)/(SWIR1+NIR)</f>
        <v>-0.11141381463193144</v>
      </c>
      <c r="CK5">
        <f>NDBI-NDVI</f>
        <v>-0.20721683645621797</v>
      </c>
      <c r="CL5">
        <f>(GREEN-SWIR1)/(GREEN+SWIR1)</f>
        <v>6.6873286446537131E-2</v>
      </c>
    </row>
    <row r="6" spans="1:90" x14ac:dyDescent="0.25">
      <c r="A6">
        <v>9575</v>
      </c>
      <c r="B6">
        <v>8944</v>
      </c>
      <c r="C6">
        <v>9146</v>
      </c>
      <c r="D6">
        <v>8062</v>
      </c>
      <c r="E6">
        <v>7602</v>
      </c>
      <c r="F6">
        <v>6621</v>
      </c>
      <c r="G6">
        <v>6245</v>
      </c>
      <c r="H6">
        <v>2720</v>
      </c>
      <c r="I6">
        <f t="shared" si="4"/>
        <v>-2.936670071501532E-2</v>
      </c>
      <c r="J6">
        <f t="shared" si="5"/>
        <v>7222.7079600000006</v>
      </c>
      <c r="K6">
        <f t="shared" si="6"/>
        <v>1.3182826960145961</v>
      </c>
      <c r="L6">
        <f t="shared" si="7"/>
        <v>1.0602081665332266</v>
      </c>
      <c r="M6">
        <f t="shared" si="8"/>
        <v>-4.3478260869565218E-3</v>
      </c>
      <c r="N6">
        <f t="shared" si="9"/>
        <v>-1.6157551468329732E-8</v>
      </c>
      <c r="O6">
        <f t="shared" si="10"/>
        <v>-6789524.6000000006</v>
      </c>
      <c r="P6">
        <f t="shared" si="11"/>
        <v>69527891</v>
      </c>
      <c r="Q6">
        <f t="shared" si="12"/>
        <v>1.030988626684633E-4</v>
      </c>
      <c r="R6">
        <f t="shared" si="13"/>
        <v>-72098466</v>
      </c>
      <c r="S6">
        <f t="shared" si="14"/>
        <v>0.10424325319601335</v>
      </c>
      <c r="T6">
        <f t="shared" si="15"/>
        <v>81801824</v>
      </c>
      <c r="U6">
        <f t="shared" si="16"/>
        <v>-1544</v>
      </c>
      <c r="V6">
        <f t="shared" si="17"/>
        <v>10182.799999999999</v>
      </c>
      <c r="W6">
        <f t="shared" si="18"/>
        <v>89555578</v>
      </c>
      <c r="X6">
        <f t="shared" si="19"/>
        <v>-61261016.200000003</v>
      </c>
      <c r="Y6">
        <f t="shared" si="20"/>
        <v>-61248969.200000003</v>
      </c>
      <c r="Z6">
        <f t="shared" si="21"/>
        <v>47483636</v>
      </c>
      <c r="AA6">
        <f t="shared" si="22"/>
        <v>50332842</v>
      </c>
      <c r="AB6">
        <f t="shared" si="23"/>
        <v>47483636</v>
      </c>
      <c r="AC6">
        <f t="shared" si="24"/>
        <v>41348145</v>
      </c>
      <c r="AD6">
        <f t="shared" si="25"/>
        <v>-918.98534903763289</v>
      </c>
      <c r="AE6">
        <f t="shared" si="26"/>
        <v>-228176.62828549262</v>
      </c>
      <c r="AF6">
        <f t="shared" si="27"/>
        <v>9.8004494797474126E-2</v>
      </c>
      <c r="AG6">
        <f t="shared" si="28"/>
        <v>0.8212602331927561</v>
      </c>
      <c r="AH6">
        <f t="shared" si="29"/>
        <v>0.27287716405605933</v>
      </c>
      <c r="AI6">
        <f t="shared" si="30"/>
        <v>3.6432659074168511E-2</v>
      </c>
      <c r="AJ6" s="3">
        <f t="shared" si="31"/>
        <v>-9.2190112252209216E-2</v>
      </c>
      <c r="AK6">
        <f t="shared" si="32"/>
        <v>-9.2189231533493829E-2</v>
      </c>
      <c r="AL6">
        <f t="shared" si="33"/>
        <v>-9.2185984028658852E-2</v>
      </c>
      <c r="AM6">
        <f t="shared" si="0"/>
        <v>-0.40822045773003268</v>
      </c>
      <c r="AN6">
        <f t="shared" si="34"/>
        <v>-0.38718258766626362</v>
      </c>
      <c r="AO6">
        <f t="shared" si="35"/>
        <v>3.1415926354399866</v>
      </c>
      <c r="AP6">
        <f t="shared" si="36"/>
        <v>857.44262295081967</v>
      </c>
      <c r="AQ6">
        <f t="shared" si="37"/>
        <v>1.0602081665332266</v>
      </c>
      <c r="AR6">
        <f t="shared" si="38"/>
        <v>-2.5514928549947406E-2</v>
      </c>
      <c r="AS6">
        <f t="shared" si="39"/>
        <v>1535604</v>
      </c>
      <c r="AT6">
        <f t="shared" si="40"/>
        <v>1.1481649297689172</v>
      </c>
      <c r="AU6">
        <f t="shared" si="41"/>
        <v>-2.9366700715015341E-2</v>
      </c>
      <c r="AV6">
        <f t="shared" si="42"/>
        <v>0.32494961708988312</v>
      </c>
      <c r="AW6">
        <f t="shared" si="43"/>
        <v>0.30640870616686822</v>
      </c>
      <c r="AX6">
        <f t="shared" si="44"/>
        <v>0.36864167674324871</v>
      </c>
      <c r="AY6">
        <f t="shared" si="45"/>
        <v>0.30697154646264935</v>
      </c>
      <c r="AZ6">
        <f t="shared" si="46"/>
        <v>1.1166390270867884E-2</v>
      </c>
      <c r="BA6">
        <f t="shared" si="47"/>
        <v>6.2993956299395623E-2</v>
      </c>
      <c r="BB6">
        <f t="shared" si="48"/>
        <v>6.8972790550516763E-2</v>
      </c>
      <c r="BC6">
        <f t="shared" si="49"/>
        <v>-8.1107216245618272E-2</v>
      </c>
      <c r="BD6">
        <f t="shared" si="50"/>
        <v>9.7999566693146536E-2</v>
      </c>
      <c r="BE6">
        <f t="shared" si="51"/>
        <v>-6.2993956299395623E-2</v>
      </c>
      <c r="BF6">
        <f t="shared" si="52"/>
        <v>2.9224312140525417E-2</v>
      </c>
      <c r="BG6">
        <f t="shared" si="1"/>
        <v>3.8836616436952312E-2</v>
      </c>
      <c r="BH6">
        <f t="shared" si="2"/>
        <v>-0.54956449605972624</v>
      </c>
      <c r="BI6">
        <f t="shared" si="3"/>
        <v>0.34476592977893367</v>
      </c>
      <c r="BJ6">
        <f>(2*(RED-GREEN-BLUE))/(GREEN-BLUE)</f>
        <v>-99.287128712871294</v>
      </c>
      <c r="BK6">
        <f>SWIR1/SWIR2</f>
        <v>1.0602081665332266</v>
      </c>
      <c r="BL6">
        <f>AEROSOL/GREEN</f>
        <v>1.0469057511480429</v>
      </c>
      <c r="BM6">
        <f>GREEN/RED</f>
        <v>1.1344579508806747</v>
      </c>
      <c r="BN6">
        <f>NIR/GREEN</f>
        <v>0.83118303083315115</v>
      </c>
      <c r="BO6">
        <f>SWIR2/NIR</f>
        <v>0.82149434359379114</v>
      </c>
      <c r="BP6">
        <f>SWIR2/RED</f>
        <v>0.77462168196477299</v>
      </c>
      <c r="BQ6">
        <f>NIR/GREEN</f>
        <v>0.83118303083315115</v>
      </c>
      <c r="BR6">
        <f>NIR/SWIR2</f>
        <v>1.2172938350680544</v>
      </c>
      <c r="BS6">
        <f>NIR/RED</f>
        <v>0.94294219796576528</v>
      </c>
      <c r="BT6">
        <f>RED/BLUE</f>
        <v>0.90138640429338102</v>
      </c>
      <c r="BU6">
        <f>RED/GREEN</f>
        <v>0.88147824185436252</v>
      </c>
      <c r="BV6">
        <f>RED/NIR</f>
        <v>1.0605103920021046</v>
      </c>
      <c r="BW6">
        <f>SWIR1/NIR</f>
        <v>0.87095501183898971</v>
      </c>
      <c r="BX6">
        <f>2.5*(NIR-RED)+(NIR+(6*RED)-(7.5*BLUE))</f>
        <v>-12256</v>
      </c>
      <c r="BY6">
        <f>NIR - 2.4*RED</f>
        <v>-11746.8</v>
      </c>
      <c r="BZ6">
        <f>(SWIR1-NIR)/(SWIR1+NIR)</f>
        <v>-6.8972790550516763E-2</v>
      </c>
      <c r="CA6">
        <f>NIR/(RED+SWIR2)</f>
        <v>0.53134829104634096</v>
      </c>
      <c r="CB6">
        <f>(NIR/RED)</f>
        <v>0.94294219796576528</v>
      </c>
      <c r="CC6">
        <f>(0.3037*BLUE)+(0.2793*GREEN)+(0.4773*RED)+(0.5585*NIR)+(0.1863*SWIR2)</f>
        <v>14527.923699999998</v>
      </c>
      <c r="CD6">
        <f>-0.2848*BLUE-0.2435*GREEN-0.5436*RED+0.7243*NIR+0.084*SWIR1-0.18*SWIR2</f>
        <v>-4218.6128000000008</v>
      </c>
      <c r="CE6">
        <f>0.1509*BLUE+0.1973*GREEN+0.3279*RED+0.3406*NIR-0.7112*SWIR1-0.4272*SWIR2</f>
        <v>1010.2072000000003</v>
      </c>
      <c r="CF6">
        <f>(NIR-RED)/(NIR+RED+0.5)</f>
        <v>-2.9365763350250568E-2</v>
      </c>
      <c r="CG6">
        <f>((RED-GREEN)/(RED+GREEN))+0.5</f>
        <v>0.43700604370060436</v>
      </c>
      <c r="CH6">
        <f>(GREEN-RED)/(GREEN+RED-BLUE)</f>
        <v>0.13117134559535334</v>
      </c>
      <c r="CI6">
        <f>(0.1*(NIR-RED))/(0.1*(NIR+RED))</f>
        <v>-2.936670071501532E-2</v>
      </c>
      <c r="CJ6">
        <f>(SWIR1-NIR)/(SWIR1+NIR)</f>
        <v>-6.8972790550516763E-2</v>
      </c>
      <c r="CK6">
        <f>NDBI-NDVI</f>
        <v>-3.9606089835501443E-2</v>
      </c>
      <c r="CL6">
        <f>(GREEN-SWIR1)/(GREEN+SWIR1)</f>
        <v>0.16014460582228707</v>
      </c>
    </row>
    <row r="7" spans="1:90" x14ac:dyDescent="0.25">
      <c r="A7">
        <v>9921</v>
      </c>
      <c r="B7">
        <v>9371</v>
      </c>
      <c r="C7">
        <v>9622</v>
      </c>
      <c r="D7">
        <v>8551</v>
      </c>
      <c r="E7">
        <v>7703</v>
      </c>
      <c r="F7">
        <v>6866</v>
      </c>
      <c r="G7">
        <v>6585</v>
      </c>
      <c r="H7">
        <v>2720</v>
      </c>
      <c r="I7">
        <f t="shared" si="4"/>
        <v>-5.2171773102005659E-2</v>
      </c>
      <c r="J7">
        <f t="shared" si="5"/>
        <v>7234.6513599999998</v>
      </c>
      <c r="K7">
        <f t="shared" si="6"/>
        <v>1.2586709080208722</v>
      </c>
      <c r="L7">
        <f t="shared" si="7"/>
        <v>1.042672741078208</v>
      </c>
      <c r="M7">
        <f t="shared" si="8"/>
        <v>-2.3584905660377358E-3</v>
      </c>
      <c r="N7">
        <f t="shared" si="9"/>
        <v>-1.5033689358937518E-8</v>
      </c>
      <c r="O7">
        <f t="shared" si="10"/>
        <v>-7208340</v>
      </c>
      <c r="P7">
        <f t="shared" si="11"/>
        <v>74118265</v>
      </c>
      <c r="Q7">
        <f t="shared" si="12"/>
        <v>9.3621940578277066E-5</v>
      </c>
      <c r="R7">
        <f t="shared" si="13"/>
        <v>-80122870</v>
      </c>
      <c r="S7">
        <f t="shared" si="14"/>
        <v>8.9812005004998918E-2</v>
      </c>
      <c r="T7">
        <f t="shared" si="15"/>
        <v>90167762</v>
      </c>
      <c r="U7">
        <f t="shared" si="16"/>
        <v>-1919</v>
      </c>
      <c r="V7">
        <f t="shared" si="17"/>
        <v>9936.2000000000007</v>
      </c>
      <c r="W7">
        <f t="shared" si="18"/>
        <v>96418957</v>
      </c>
      <c r="X7">
        <f t="shared" si="19"/>
        <v>-65841313.799999997</v>
      </c>
      <c r="Y7">
        <f t="shared" si="20"/>
        <v>-65828572.100000001</v>
      </c>
      <c r="Z7">
        <f t="shared" si="21"/>
        <v>50733877</v>
      </c>
      <c r="AA7">
        <f t="shared" si="22"/>
        <v>52888798</v>
      </c>
      <c r="AB7">
        <f t="shared" si="23"/>
        <v>50733877</v>
      </c>
      <c r="AC7">
        <f t="shared" si="24"/>
        <v>45212610</v>
      </c>
      <c r="AD7">
        <f t="shared" si="25"/>
        <v>-1694.9739456765819</v>
      </c>
      <c r="AE7">
        <f t="shared" si="26"/>
        <v>-737031.26807628677</v>
      </c>
      <c r="AF7">
        <f t="shared" si="27"/>
        <v>7.8252422292085996E-2</v>
      </c>
      <c r="AG7">
        <f t="shared" si="28"/>
        <v>0.80294702373991345</v>
      </c>
      <c r="AH7">
        <f t="shared" si="29"/>
        <v>0.40124132895217235</v>
      </c>
      <c r="AI7">
        <f t="shared" si="30"/>
        <v>3.5570144755959751E-2</v>
      </c>
      <c r="AJ7" s="3">
        <f t="shared" si="31"/>
        <v>-0.11076479076479076</v>
      </c>
      <c r="AK7">
        <f t="shared" si="32"/>
        <v>-0.1107637678382191</v>
      </c>
      <c r="AL7">
        <f t="shared" si="33"/>
        <v>-0.11075999595977086</v>
      </c>
      <c r="AM7">
        <f t="shared" si="0"/>
        <v>-0.42290979922085703</v>
      </c>
      <c r="AN7">
        <f t="shared" si="34"/>
        <v>-0.40462204359251819</v>
      </c>
      <c r="AO7">
        <f t="shared" si="35"/>
        <v>3.1415926396490543</v>
      </c>
      <c r="AP7">
        <f t="shared" si="36"/>
        <v>903.08196721311481</v>
      </c>
      <c r="AQ7">
        <f t="shared" si="37"/>
        <v>1.042672741078208</v>
      </c>
      <c r="AR7">
        <f t="shared" si="38"/>
        <v>-4.53570085729985E-2</v>
      </c>
      <c r="AS7">
        <f t="shared" si="39"/>
        <v>1933453</v>
      </c>
      <c r="AT7">
        <f t="shared" si="40"/>
        <v>1.1219050393242063</v>
      </c>
      <c r="AU7">
        <f t="shared" si="41"/>
        <v>-5.2171773102005652E-2</v>
      </c>
      <c r="AV7">
        <f t="shared" si="42"/>
        <v>0.3304606585252744</v>
      </c>
      <c r="AW7">
        <f t="shared" si="43"/>
        <v>0.29768897820374091</v>
      </c>
      <c r="AX7">
        <f t="shared" si="44"/>
        <v>0.3718503632709847</v>
      </c>
      <c r="AY7">
        <f t="shared" si="45"/>
        <v>0.2861376633134366</v>
      </c>
      <c r="AZ7">
        <f t="shared" si="46"/>
        <v>1.321539514557995E-2</v>
      </c>
      <c r="BA7">
        <f t="shared" si="47"/>
        <v>5.8933582787652011E-2</v>
      </c>
      <c r="BB7">
        <f t="shared" si="48"/>
        <v>5.7450751595854208E-2</v>
      </c>
      <c r="BC7">
        <f t="shared" si="49"/>
        <v>-9.7692397797821254E-2</v>
      </c>
      <c r="BD7">
        <f t="shared" si="50"/>
        <v>7.8247480403135491E-2</v>
      </c>
      <c r="BE7">
        <f t="shared" si="51"/>
        <v>-5.8933582787652011E-2</v>
      </c>
      <c r="BF7">
        <f t="shared" si="52"/>
        <v>2.0890640101107725E-2</v>
      </c>
      <c r="BG7">
        <f t="shared" si="1"/>
        <v>7.0309616094499816E-2</v>
      </c>
      <c r="BH7">
        <f t="shared" si="2"/>
        <v>-0.56291315572956568</v>
      </c>
      <c r="BI7">
        <f t="shared" si="3"/>
        <v>0.33260487804878047</v>
      </c>
      <c r="BJ7">
        <f>(2*(RED-GREEN-BLUE))/(GREEN-BLUE)</f>
        <v>-83.20318725099601</v>
      </c>
      <c r="BK7">
        <f>SWIR1/SWIR2</f>
        <v>1.042672741078208</v>
      </c>
      <c r="BL7">
        <f>AEROSOL/GREEN</f>
        <v>1.0310746206609853</v>
      </c>
      <c r="BM7">
        <f>GREEN/RED</f>
        <v>1.125248508946322</v>
      </c>
      <c r="BN7">
        <f>NIR/GREEN</f>
        <v>0.80056121388484724</v>
      </c>
      <c r="BO7">
        <f>SWIR2/NIR</f>
        <v>0.85486174217837207</v>
      </c>
      <c r="BP7">
        <f>SWIR2/RED</f>
        <v>0.77008537013214828</v>
      </c>
      <c r="BQ7">
        <f>NIR/GREEN</f>
        <v>0.80056121388484724</v>
      </c>
      <c r="BR7">
        <f>NIR/SWIR2</f>
        <v>1.1697798025816248</v>
      </c>
      <c r="BS7">
        <f>NIR/RED</f>
        <v>0.90083031224418197</v>
      </c>
      <c r="BT7">
        <f>RED/BLUE</f>
        <v>0.91249599829260486</v>
      </c>
      <c r="BU7">
        <f>RED/GREEN</f>
        <v>0.88869257950530034</v>
      </c>
      <c r="BV7">
        <f>RED/NIR</f>
        <v>1.1100869790990524</v>
      </c>
      <c r="BW7">
        <f>SWIR1/NIR</f>
        <v>0.89134103596001557</v>
      </c>
      <c r="BX7">
        <f>2.5*(NIR-RED)+(NIR+(6*RED)-(7.5*BLUE))</f>
        <v>-13393.5</v>
      </c>
      <c r="BY7">
        <f>NIR - 2.4*RED</f>
        <v>-12819.399999999998</v>
      </c>
      <c r="BZ7">
        <f>(SWIR1-NIR)/(SWIR1+NIR)</f>
        <v>-5.7450751595854208E-2</v>
      </c>
      <c r="CA7">
        <f>NIR/(RED+SWIR2)</f>
        <v>0.50891913319238902</v>
      </c>
      <c r="CB7">
        <f>(NIR/RED)</f>
        <v>0.90083031224418197</v>
      </c>
      <c r="CC7">
        <f>(0.3037*BLUE)+(0.2793*GREEN)+(0.4773*RED)+(0.5585*NIR)+(0.1863*SWIR2)</f>
        <v>15143.7006</v>
      </c>
      <c r="CD7">
        <f>-0.2848*BLUE-0.2435*GREEN-0.5436*RED+0.7243*NIR+0.084*SWIR1-0.18*SWIR2</f>
        <v>-4689.4144999999999</v>
      </c>
      <c r="CE7">
        <f>0.1509*BLUE+0.1973*GREEN+0.3279*RED+0.3406*NIR-0.7112*SWIR1-0.4272*SWIR2</f>
        <v>1043.808</v>
      </c>
      <c r="CF7">
        <f>(NIR-RED)/(NIR+RED+0.5)</f>
        <v>-5.2170168261096925E-2</v>
      </c>
      <c r="CG7">
        <f>((RED-GREEN)/(RED+GREEN))+0.5</f>
        <v>0.44106641721234796</v>
      </c>
      <c r="CH7">
        <f>(GREEN-RED)/(GREEN+RED-BLUE)</f>
        <v>0.12167689161554192</v>
      </c>
      <c r="CI7">
        <f>(0.1*(NIR-RED))/(0.1*(NIR+RED))</f>
        <v>-5.2171773102005665E-2</v>
      </c>
      <c r="CJ7">
        <f>(SWIR1-NIR)/(SWIR1+NIR)</f>
        <v>-5.7450751595854208E-2</v>
      </c>
      <c r="CK7">
        <f>NDBI-NDVI</f>
        <v>-5.278978493848549E-3</v>
      </c>
      <c r="CL7">
        <f>(GREEN-SWIR1)/(GREEN+SWIR1)</f>
        <v>0.16715186802523047</v>
      </c>
    </row>
    <row r="8" spans="1:90" x14ac:dyDescent="0.25">
      <c r="A8">
        <v>10365</v>
      </c>
      <c r="B8">
        <v>9914</v>
      </c>
      <c r="C8">
        <v>10199</v>
      </c>
      <c r="D8">
        <v>9124</v>
      </c>
      <c r="E8">
        <v>8377</v>
      </c>
      <c r="F8">
        <v>7455</v>
      </c>
      <c r="G8">
        <v>7030</v>
      </c>
      <c r="H8">
        <v>2720</v>
      </c>
      <c r="I8">
        <f t="shared" si="4"/>
        <v>-4.2683275241414777E-2</v>
      </c>
      <c r="J8">
        <f t="shared" si="5"/>
        <v>7906.2029599999987</v>
      </c>
      <c r="K8">
        <f t="shared" si="6"/>
        <v>1.2626463644716501</v>
      </c>
      <c r="L8">
        <f t="shared" si="7"/>
        <v>1.0604551920341394</v>
      </c>
      <c r="M8">
        <f t="shared" si="8"/>
        <v>-2.6773761713520749E-3</v>
      </c>
      <c r="N8">
        <f t="shared" si="9"/>
        <v>-1.2955699216665709E-8</v>
      </c>
      <c r="O8">
        <f t="shared" si="10"/>
        <v>-8294206.1000000006</v>
      </c>
      <c r="P8">
        <f t="shared" si="11"/>
        <v>85437022</v>
      </c>
      <c r="Q8">
        <f t="shared" si="12"/>
        <v>9.00213760200936E-5</v>
      </c>
      <c r="R8">
        <f t="shared" si="13"/>
        <v>-90446212</v>
      </c>
      <c r="S8">
        <f t="shared" si="14"/>
        <v>9.5642573510368561E-2</v>
      </c>
      <c r="T8">
        <f t="shared" si="15"/>
        <v>101112886</v>
      </c>
      <c r="U8">
        <f t="shared" si="16"/>
        <v>-1822</v>
      </c>
      <c r="V8">
        <f t="shared" si="17"/>
        <v>10980.8</v>
      </c>
      <c r="W8">
        <f t="shared" si="18"/>
        <v>102519959.5</v>
      </c>
      <c r="X8">
        <f t="shared" si="19"/>
        <v>-76402518.200000003</v>
      </c>
      <c r="Y8">
        <f t="shared" si="20"/>
        <v>-76388906.900000006</v>
      </c>
      <c r="Z8">
        <f t="shared" si="21"/>
        <v>58900509</v>
      </c>
      <c r="AA8">
        <f t="shared" si="22"/>
        <v>62450535</v>
      </c>
      <c r="AB8">
        <f t="shared" si="23"/>
        <v>58900509</v>
      </c>
      <c r="AC8">
        <f t="shared" si="24"/>
        <v>52408650</v>
      </c>
      <c r="AD8">
        <f t="shared" si="25"/>
        <v>-1492.978687541068</v>
      </c>
      <c r="AE8">
        <f t="shared" si="26"/>
        <v>-576987.44405050355</v>
      </c>
      <c r="AF8">
        <f t="shared" si="27"/>
        <v>8.7432304025671245E-2</v>
      </c>
      <c r="AG8">
        <f t="shared" si="28"/>
        <v>0.81707584392810173</v>
      </c>
      <c r="AH8">
        <f t="shared" si="29"/>
        <v>0.39509954058192953</v>
      </c>
      <c r="AI8">
        <f t="shared" si="30"/>
        <v>3.4486256212597627E-2</v>
      </c>
      <c r="AJ8" s="3">
        <f t="shared" si="31"/>
        <v>-9.8083548664944009E-2</v>
      </c>
      <c r="AK8">
        <f t="shared" si="32"/>
        <v>-9.8082703852679989E-2</v>
      </c>
      <c r="AL8">
        <f t="shared" si="33"/>
        <v>-9.8079588733228362E-2</v>
      </c>
      <c r="AM8">
        <f t="shared" si="0"/>
        <v>-0.41193401193401191</v>
      </c>
      <c r="AN8">
        <f t="shared" si="34"/>
        <v>-0.39516245487364621</v>
      </c>
      <c r="AO8">
        <f t="shared" si="35"/>
        <v>3.1415926419847446</v>
      </c>
      <c r="AP8">
        <f t="shared" si="36"/>
        <v>958.5901639344263</v>
      </c>
      <c r="AQ8">
        <f t="shared" si="37"/>
        <v>1.0604551920341394</v>
      </c>
      <c r="AR8">
        <f t="shared" si="38"/>
        <v>-3.7096761162211736E-2</v>
      </c>
      <c r="AS8">
        <f t="shared" si="39"/>
        <v>2387445</v>
      </c>
      <c r="AT8">
        <f t="shared" si="40"/>
        <v>1.1236753856472166</v>
      </c>
      <c r="AU8">
        <f t="shared" si="41"/>
        <v>-4.2683275241414805E-2</v>
      </c>
      <c r="AV8">
        <f t="shared" si="42"/>
        <v>0.32938628158844763</v>
      </c>
      <c r="AW8">
        <f t="shared" si="43"/>
        <v>0.3024187725631769</v>
      </c>
      <c r="AX8">
        <f t="shared" si="44"/>
        <v>0.36819494584837548</v>
      </c>
      <c r="AY8">
        <f t="shared" si="45"/>
        <v>0.29484504212072032</v>
      </c>
      <c r="AZ8">
        <f t="shared" si="46"/>
        <v>1.4169939839904539E-2</v>
      </c>
      <c r="BA8">
        <f t="shared" si="47"/>
        <v>5.5633183253118043E-2</v>
      </c>
      <c r="BB8">
        <f t="shared" si="48"/>
        <v>5.8236483072258718E-2</v>
      </c>
      <c r="BC8">
        <f t="shared" si="49"/>
        <v>-8.4030397463233278E-2</v>
      </c>
      <c r="BD8">
        <f t="shared" si="50"/>
        <v>8.7427792561822551E-2</v>
      </c>
      <c r="BE8">
        <f t="shared" si="51"/>
        <v>-5.5633183253118043E-2</v>
      </c>
      <c r="BF8">
        <f t="shared" si="52"/>
        <v>2.9340697273041078E-2</v>
      </c>
      <c r="BG8">
        <f t="shared" si="1"/>
        <v>6.0106721580195421E-2</v>
      </c>
      <c r="BH8">
        <f t="shared" si="2"/>
        <v>-0.55458074121337797</v>
      </c>
      <c r="BI8">
        <f t="shared" si="3"/>
        <v>0.33437898960423124</v>
      </c>
      <c r="BJ8">
        <f>(2*(RED-GREEN-BLUE))/(GREEN-BLUE)</f>
        <v>-77.115789473684217</v>
      </c>
      <c r="BK8">
        <f>SWIR1/SWIR2</f>
        <v>1.0604551920341394</v>
      </c>
      <c r="BL8">
        <f>AEROSOL/GREEN</f>
        <v>1.0162761055005394</v>
      </c>
      <c r="BM8">
        <f>GREEN/RED</f>
        <v>1.1178211310828583</v>
      </c>
      <c r="BN8">
        <f>NIR/GREEN</f>
        <v>0.82135503480733407</v>
      </c>
      <c r="BO8">
        <f>SWIR2/NIR</f>
        <v>0.83920257848871915</v>
      </c>
      <c r="BP8">
        <f>SWIR2/RED</f>
        <v>0.7704953967558088</v>
      </c>
      <c r="BQ8">
        <f>NIR/GREEN</f>
        <v>0.82135503480733407</v>
      </c>
      <c r="BR8">
        <f>NIR/SWIR2</f>
        <v>1.1916073968705547</v>
      </c>
      <c r="BS8">
        <f>NIR/RED</f>
        <v>0.91812801402893462</v>
      </c>
      <c r="BT8">
        <f>RED/BLUE</f>
        <v>0.92031470647569091</v>
      </c>
      <c r="BU8">
        <f>RED/GREEN</f>
        <v>0.89459750955976081</v>
      </c>
      <c r="BV8">
        <f>RED/NIR</f>
        <v>1.089172734869285</v>
      </c>
      <c r="BW8">
        <f>SWIR1/NIR</f>
        <v>0.88993673152679953</v>
      </c>
      <c r="BX8">
        <f>2.5*(NIR-RED)+(NIR+(6*RED)-(7.5*BLUE))</f>
        <v>-13101.5</v>
      </c>
      <c r="BY8">
        <f>NIR - 2.4*RED</f>
        <v>-13520.599999999999</v>
      </c>
      <c r="BZ8">
        <f>(SWIR1-NIR)/(SWIR1+NIR)</f>
        <v>-5.8236483072258718E-2</v>
      </c>
      <c r="CA8">
        <f>NIR/(RED+SWIR2)</f>
        <v>0.51857125170236473</v>
      </c>
      <c r="CB8">
        <f>(NIR/RED)</f>
        <v>0.91812801402893462</v>
      </c>
      <c r="CC8">
        <f>(0.3037*BLUE)+(0.2793*GREEN)+(0.4773*RED)+(0.5585*NIR)+(0.1863*SWIR2)</f>
        <v>16202.591199999999</v>
      </c>
      <c r="CD8">
        <f>-0.2848*BLUE-0.2435*GREEN-0.5436*RED+0.7243*NIR+0.084*SWIR1-0.18*SWIR2</f>
        <v>-4838.4889999999987</v>
      </c>
      <c r="CE8">
        <f>0.1509*BLUE+0.1973*GREEN+0.3279*RED+0.3406*NIR-0.7112*SWIR1-0.4272*SWIR2</f>
        <v>1048.0391000000009</v>
      </c>
      <c r="CF8">
        <f>(NIR-RED)/(NIR+RED+0.5)</f>
        <v>-4.2682055823786536E-2</v>
      </c>
      <c r="CG8">
        <f>((RED-GREEN)/(RED+GREEN))+0.5</f>
        <v>0.44436681674688194</v>
      </c>
      <c r="CH8">
        <f>(GREEN-RED)/(GREEN+RED-BLUE)</f>
        <v>0.11425231161653736</v>
      </c>
      <c r="CI8">
        <f>(0.1*(NIR-RED))/(0.1*(NIR+RED))</f>
        <v>-4.2683275241414777E-2</v>
      </c>
      <c r="CJ8">
        <f>(SWIR1-NIR)/(SWIR1+NIR)</f>
        <v>-5.8236483072258718E-2</v>
      </c>
      <c r="CK8">
        <f>NDBI-NDVI</f>
        <v>-1.5553207830843942E-2</v>
      </c>
      <c r="CL8">
        <f>(GREEN-SWIR1)/(GREEN+SWIR1)</f>
        <v>0.15543219666931007</v>
      </c>
    </row>
    <row r="9" spans="1:90" x14ac:dyDescent="0.25">
      <c r="A9">
        <v>10423</v>
      </c>
      <c r="B9">
        <v>9974</v>
      </c>
      <c r="C9">
        <v>10167</v>
      </c>
      <c r="D9">
        <v>9163</v>
      </c>
      <c r="E9">
        <v>8416</v>
      </c>
      <c r="F9">
        <v>7457</v>
      </c>
      <c r="G9">
        <v>7039</v>
      </c>
      <c r="H9">
        <v>2720</v>
      </c>
      <c r="I9">
        <f t="shared" si="4"/>
        <v>-4.2493884748848056E-2</v>
      </c>
      <c r="J9">
        <f t="shared" si="5"/>
        <v>7943.7755599999991</v>
      </c>
      <c r="K9">
        <f t="shared" si="6"/>
        <v>1.2737469725069299</v>
      </c>
      <c r="L9">
        <f t="shared" si="7"/>
        <v>1.0593834351470379</v>
      </c>
      <c r="M9">
        <f t="shared" si="8"/>
        <v>-2.6773761713520749E-3</v>
      </c>
      <c r="N9">
        <f t="shared" si="9"/>
        <v>-1.2840761880535544E-8</v>
      </c>
      <c r="O9">
        <f t="shared" si="10"/>
        <v>-8383302.8000000007</v>
      </c>
      <c r="P9">
        <f t="shared" si="11"/>
        <v>85565471</v>
      </c>
      <c r="Q9">
        <f t="shared" si="12"/>
        <v>9.0338987066164211E-5</v>
      </c>
      <c r="R9">
        <f t="shared" si="13"/>
        <v>-91382599</v>
      </c>
      <c r="S9">
        <f t="shared" si="14"/>
        <v>9.57614493071859E-2</v>
      </c>
      <c r="T9">
        <f t="shared" si="15"/>
        <v>101405658</v>
      </c>
      <c r="U9">
        <f t="shared" si="16"/>
        <v>-1751</v>
      </c>
      <c r="V9">
        <f t="shared" si="17"/>
        <v>11035.399999999998</v>
      </c>
      <c r="W9">
        <f t="shared" si="18"/>
        <v>104580034</v>
      </c>
      <c r="X9">
        <f t="shared" si="19"/>
        <v>-77086445.599999994</v>
      </c>
      <c r="Y9">
        <f t="shared" si="20"/>
        <v>-77072775.799999997</v>
      </c>
      <c r="Z9">
        <f t="shared" si="21"/>
        <v>59250391</v>
      </c>
      <c r="AA9">
        <f t="shared" si="22"/>
        <v>62758112</v>
      </c>
      <c r="AB9">
        <f t="shared" si="23"/>
        <v>59250391</v>
      </c>
      <c r="AC9">
        <f t="shared" si="24"/>
        <v>52489823</v>
      </c>
      <c r="AD9">
        <f t="shared" si="25"/>
        <v>-1492.9787821041555</v>
      </c>
      <c r="AE9">
        <f t="shared" si="26"/>
        <v>-577065.51473540603</v>
      </c>
      <c r="AF9">
        <f t="shared" si="27"/>
        <v>8.9101863977762694E-2</v>
      </c>
      <c r="AG9">
        <f t="shared" si="28"/>
        <v>0.81381643566517514</v>
      </c>
      <c r="AH9">
        <f t="shared" si="29"/>
        <v>0.36690085870413741</v>
      </c>
      <c r="AI9">
        <f t="shared" si="30"/>
        <v>3.0326062172227712E-2</v>
      </c>
      <c r="AJ9" s="3">
        <f t="shared" si="31"/>
        <v>-9.4225905397406232E-2</v>
      </c>
      <c r="AK9">
        <f t="shared" si="32"/>
        <v>-9.4225094117469793E-2</v>
      </c>
      <c r="AL9">
        <f t="shared" si="33"/>
        <v>-9.4222102643438485E-2</v>
      </c>
      <c r="AM9">
        <f t="shared" si="0"/>
        <v>-0.41058234408376232</v>
      </c>
      <c r="AN9">
        <f t="shared" si="34"/>
        <v>-0.39335399697253659</v>
      </c>
      <c r="AO9">
        <f t="shared" si="35"/>
        <v>3.1415926365551186</v>
      </c>
      <c r="AP9">
        <f t="shared" si="36"/>
        <v>960.78688524590166</v>
      </c>
      <c r="AQ9">
        <f t="shared" si="37"/>
        <v>1.0593834351470379</v>
      </c>
      <c r="AR9">
        <f t="shared" si="38"/>
        <v>-3.6931959755348784E-2</v>
      </c>
      <c r="AS9">
        <f t="shared" si="39"/>
        <v>1624288</v>
      </c>
      <c r="AT9">
        <f t="shared" si="40"/>
        <v>1.1286039962451389</v>
      </c>
      <c r="AU9">
        <f t="shared" si="41"/>
        <v>-4.2493884748848056E-2</v>
      </c>
      <c r="AV9">
        <f t="shared" si="42"/>
        <v>0.33024580119656888</v>
      </c>
      <c r="AW9">
        <f t="shared" si="43"/>
        <v>0.3033230015137317</v>
      </c>
      <c r="AX9">
        <f t="shared" si="44"/>
        <v>0.36643119728969942</v>
      </c>
      <c r="AY9">
        <f t="shared" si="45"/>
        <v>0.29501827274475861</v>
      </c>
      <c r="AZ9">
        <f t="shared" si="46"/>
        <v>9.5824437714115487E-3</v>
      </c>
      <c r="BA9">
        <f t="shared" si="47"/>
        <v>5.1939989653388516E-2</v>
      </c>
      <c r="BB9">
        <f t="shared" si="48"/>
        <v>6.0417060417060416E-2</v>
      </c>
      <c r="BC9">
        <f t="shared" si="49"/>
        <v>-8.4719956498096785E-2</v>
      </c>
      <c r="BD9">
        <f t="shared" si="50"/>
        <v>8.9097379488838557E-2</v>
      </c>
      <c r="BE9">
        <f t="shared" si="51"/>
        <v>-5.1939989653388516E-2</v>
      </c>
      <c r="BF9">
        <f t="shared" si="52"/>
        <v>2.8835540838852099E-2</v>
      </c>
      <c r="BG9">
        <f t="shared" si="1"/>
        <v>5.9848757703943996E-2</v>
      </c>
      <c r="BH9">
        <f t="shared" si="2"/>
        <v>-0.55376458112407212</v>
      </c>
      <c r="BI9">
        <f t="shared" si="3"/>
        <v>0.33488186404384279</v>
      </c>
      <c r="BJ9">
        <f>(2*(RED-GREEN-BLUE))/(GREEN-BLUE)</f>
        <v>-113.76165803108809</v>
      </c>
      <c r="BK9">
        <f>SWIR1/SWIR2</f>
        <v>1.0593834351470379</v>
      </c>
      <c r="BL9">
        <f>AEROSOL/GREEN</f>
        <v>1.0251795023113996</v>
      </c>
      <c r="BM9">
        <f>GREEN/RED</f>
        <v>1.1095711011677398</v>
      </c>
      <c r="BN9">
        <f>NIR/GREEN</f>
        <v>0.82777613848726272</v>
      </c>
      <c r="BO9">
        <f>SWIR2/NIR</f>
        <v>0.83638307984790872</v>
      </c>
      <c r="BP9">
        <f>SWIR2/RED</f>
        <v>0.76819818836625564</v>
      </c>
      <c r="BQ9">
        <f>NIR/GREEN</f>
        <v>0.82777613848726272</v>
      </c>
      <c r="BR9">
        <f>NIR/SWIR2</f>
        <v>1.1956243784628497</v>
      </c>
      <c r="BS9">
        <f>NIR/RED</f>
        <v>0.91847648150169159</v>
      </c>
      <c r="BT9">
        <f>RED/BLUE</f>
        <v>0.91868859033487071</v>
      </c>
      <c r="BU9">
        <f>RED/GREEN</f>
        <v>0.90124913937247964</v>
      </c>
      <c r="BV9">
        <f>RED/NIR</f>
        <v>1.0887595057034221</v>
      </c>
      <c r="BW9">
        <f>SWIR1/NIR</f>
        <v>0.88605038022813687</v>
      </c>
      <c r="BX9">
        <f>2.5*(NIR-RED)+(NIR+(6*RED)-(7.5*BLUE))</f>
        <v>-13278.5</v>
      </c>
      <c r="BY9">
        <f>NIR - 2.4*RED</f>
        <v>-13575.2</v>
      </c>
      <c r="BZ9">
        <f>(SWIR1-NIR)/(SWIR1+NIR)</f>
        <v>-6.0417060417060416E-2</v>
      </c>
      <c r="CA9">
        <f>NIR/(RED+SWIR2)</f>
        <v>0.51944204419207507</v>
      </c>
      <c r="CB9">
        <f>(NIR/RED)</f>
        <v>0.91847648150169159</v>
      </c>
      <c r="CC9">
        <f>(0.3037*BLUE)+(0.2793*GREEN)+(0.4773*RED)+(0.5585*NIR)+(0.1863*SWIR2)</f>
        <v>16253.9485</v>
      </c>
      <c r="CD9">
        <f>-0.2848*BLUE-0.2435*GREEN-0.5436*RED+0.7243*NIR+0.084*SWIR1-0.18*SWIR2</f>
        <v>-4842.189699999999</v>
      </c>
      <c r="CE9">
        <f>0.1509*BLUE+0.1973*GREEN+0.3279*RED+0.3406*NIR-0.7112*SWIR1-0.4272*SWIR2</f>
        <v>1071.5837999999994</v>
      </c>
      <c r="CF9">
        <f>(NIR-RED)/(NIR+RED+0.5)</f>
        <v>-4.2492676128445067E-2</v>
      </c>
      <c r="CG9">
        <f>((RED-GREEN)/(RED+GREEN))+0.5</f>
        <v>0.44806001034661147</v>
      </c>
      <c r="CH9">
        <f>(GREEN-RED)/(GREEN+RED-BLUE)</f>
        <v>0.10731081658828559</v>
      </c>
      <c r="CI9">
        <f>(0.1*(NIR-RED))/(0.1*(NIR+RED))</f>
        <v>-4.2493884748848056E-2</v>
      </c>
      <c r="CJ9">
        <f>(SWIR1-NIR)/(SWIR1+NIR)</f>
        <v>-6.0417060417060416E-2</v>
      </c>
      <c r="CK9">
        <f>NDBI-NDVI</f>
        <v>-1.792317566821236E-2</v>
      </c>
      <c r="CL9">
        <f>(GREEN-SWIR1)/(GREEN+SWIR1)</f>
        <v>0.15376758965047663</v>
      </c>
    </row>
    <row r="10" spans="1:90" x14ac:dyDescent="0.25">
      <c r="A10">
        <v>10227</v>
      </c>
      <c r="B10">
        <v>9752</v>
      </c>
      <c r="C10">
        <v>10028</v>
      </c>
      <c r="D10">
        <v>9035</v>
      </c>
      <c r="E10">
        <v>8185</v>
      </c>
      <c r="F10">
        <v>7259</v>
      </c>
      <c r="G10">
        <v>6901</v>
      </c>
      <c r="H10">
        <v>2720</v>
      </c>
      <c r="I10">
        <f t="shared" si="4"/>
        <v>-4.9361207897793261E-2</v>
      </c>
      <c r="J10">
        <f t="shared" si="5"/>
        <v>7698.5701599999993</v>
      </c>
      <c r="K10">
        <f t="shared" si="6"/>
        <v>1.2714045808860561</v>
      </c>
      <c r="L10">
        <f t="shared" si="7"/>
        <v>1.0518765396319374</v>
      </c>
      <c r="M10">
        <f t="shared" si="8"/>
        <v>-2.352941176470588E-3</v>
      </c>
      <c r="N10">
        <f t="shared" si="9"/>
        <v>-1.3390274913840682E-8</v>
      </c>
      <c r="O10">
        <f t="shared" si="10"/>
        <v>-7971441.5</v>
      </c>
      <c r="P10">
        <f t="shared" si="11"/>
        <v>82079179</v>
      </c>
      <c r="Q10">
        <f t="shared" si="12"/>
        <v>9.0339191933863541E-5</v>
      </c>
      <c r="R10">
        <f t="shared" si="13"/>
        <v>-88100285</v>
      </c>
      <c r="S10">
        <f t="shared" si="14"/>
        <v>9.1513617337475414E-2</v>
      </c>
      <c r="T10">
        <f t="shared" si="15"/>
        <v>97793056</v>
      </c>
      <c r="U10">
        <f t="shared" si="16"/>
        <v>-1843</v>
      </c>
      <c r="V10">
        <f t="shared" si="17"/>
        <v>10609</v>
      </c>
      <c r="W10">
        <f t="shared" si="18"/>
        <v>97101538.5</v>
      </c>
      <c r="X10">
        <f t="shared" si="19"/>
        <v>-73922795</v>
      </c>
      <c r="Y10">
        <f t="shared" si="20"/>
        <v>-73909327.5</v>
      </c>
      <c r="Z10">
        <f t="shared" si="21"/>
        <v>56494713</v>
      </c>
      <c r="AA10">
        <f t="shared" si="22"/>
        <v>59414915</v>
      </c>
      <c r="AB10">
        <f t="shared" si="23"/>
        <v>56494713</v>
      </c>
      <c r="AC10">
        <f t="shared" si="24"/>
        <v>50094359</v>
      </c>
      <c r="AD10">
        <f t="shared" si="25"/>
        <v>-1698.975349147818</v>
      </c>
      <c r="AE10">
        <f t="shared" si="26"/>
        <v>-741398.4096021353</v>
      </c>
      <c r="AF10">
        <f t="shared" si="27"/>
        <v>8.5116650271905556E-2</v>
      </c>
      <c r="AG10">
        <f t="shared" si="28"/>
        <v>0.80343110127282791</v>
      </c>
      <c r="AH10">
        <f t="shared" si="29"/>
        <v>0.43984374999999998</v>
      </c>
      <c r="AI10">
        <f t="shared" si="30"/>
        <v>3.266997914682182E-2</v>
      </c>
      <c r="AJ10" s="3">
        <f t="shared" si="31"/>
        <v>-0.10119145665184209</v>
      </c>
      <c r="AK10">
        <f t="shared" si="32"/>
        <v>-0.10119056769939977</v>
      </c>
      <c r="AL10">
        <f t="shared" si="33"/>
        <v>-0.10118728982224967</v>
      </c>
      <c r="AM10">
        <f t="shared" si="0"/>
        <v>-0.41462542463794028</v>
      </c>
      <c r="AN10">
        <f t="shared" si="34"/>
        <v>-0.39922196124486203</v>
      </c>
      <c r="AO10">
        <f t="shared" si="35"/>
        <v>3.1415926414071946</v>
      </c>
      <c r="AP10">
        <f t="shared" si="36"/>
        <v>944.7540983606558</v>
      </c>
      <c r="AQ10">
        <f t="shared" si="37"/>
        <v>1.0518765396319374</v>
      </c>
      <c r="AR10">
        <f t="shared" si="38"/>
        <v>-4.2909473148990428E-2</v>
      </c>
      <c r="AS10">
        <f t="shared" si="39"/>
        <v>2259060</v>
      </c>
      <c r="AT10">
        <f t="shared" si="40"/>
        <v>1.1275657804105248</v>
      </c>
      <c r="AU10">
        <f t="shared" si="41"/>
        <v>-4.9361207897793281E-2</v>
      </c>
      <c r="AV10">
        <f t="shared" si="42"/>
        <v>0.33158396946564883</v>
      </c>
      <c r="AW10">
        <f t="shared" si="43"/>
        <v>0.30038901937756901</v>
      </c>
      <c r="AX10">
        <f t="shared" si="44"/>
        <v>0.36802701115678216</v>
      </c>
      <c r="AY10">
        <f t="shared" si="45"/>
        <v>0.2887226923833891</v>
      </c>
      <c r="AZ10">
        <f t="shared" si="46"/>
        <v>1.3953488372093023E-2</v>
      </c>
      <c r="BA10">
        <f t="shared" si="47"/>
        <v>5.2090436972144993E-2</v>
      </c>
      <c r="BB10">
        <f t="shared" si="48"/>
        <v>5.9958559958559955E-2</v>
      </c>
      <c r="BC10">
        <f t="shared" si="49"/>
        <v>-8.7361320176172153E-2</v>
      </c>
      <c r="BD10">
        <f t="shared" si="50"/>
        <v>8.5112024393477398E-2</v>
      </c>
      <c r="BE10">
        <f t="shared" si="51"/>
        <v>-5.2090436972144993E-2</v>
      </c>
      <c r="BF10">
        <f t="shared" si="52"/>
        <v>2.5282485875706216E-2</v>
      </c>
      <c r="BG10">
        <f t="shared" si="1"/>
        <v>6.8516076299743267E-2</v>
      </c>
      <c r="BH10">
        <f t="shared" si="2"/>
        <v>-0.55756756756756753</v>
      </c>
      <c r="BI10">
        <f t="shared" si="3"/>
        <v>0.33004597360225418</v>
      </c>
      <c r="BJ10">
        <f>(2*(RED-GREEN-BLUE))/(GREEN-BLUE)</f>
        <v>-77.862318840579704</v>
      </c>
      <c r="BK10">
        <f>SWIR1/SWIR2</f>
        <v>1.0518765396319374</v>
      </c>
      <c r="BL10">
        <f>AEROSOL/GREEN</f>
        <v>1.0198444355803749</v>
      </c>
      <c r="BM10">
        <f>GREEN/RED</f>
        <v>1.1099059214167128</v>
      </c>
      <c r="BN10">
        <f>NIR/GREEN</f>
        <v>0.81621459912245709</v>
      </c>
      <c r="BO10">
        <f>SWIR2/NIR</f>
        <v>0.84312767257177768</v>
      </c>
      <c r="BP10">
        <f>SWIR2/RED</f>
        <v>0.76380741560597676</v>
      </c>
      <c r="BQ10">
        <f>NIR/GREEN</f>
        <v>0.81621459912245709</v>
      </c>
      <c r="BR10">
        <f>NIR/SWIR2</f>
        <v>1.1860599913056078</v>
      </c>
      <c r="BS10">
        <f>NIR/RED</f>
        <v>0.90592141671278359</v>
      </c>
      <c r="BT10">
        <f>RED/BLUE</f>
        <v>0.92647662018047583</v>
      </c>
      <c r="BU10">
        <f>RED/GREEN</f>
        <v>0.90097726366174713</v>
      </c>
      <c r="BV10">
        <f>RED/NIR</f>
        <v>1.1038485033598044</v>
      </c>
      <c r="BW10">
        <f>SWIR1/NIR</f>
        <v>0.88686621869273063</v>
      </c>
      <c r="BX10">
        <f>2.5*(NIR-RED)+(NIR+(6*RED)-(7.5*BLUE))</f>
        <v>-12870</v>
      </c>
      <c r="BY10">
        <f>NIR - 2.4*RED</f>
        <v>-13499</v>
      </c>
      <c r="BZ10">
        <f>(SWIR1-NIR)/(SWIR1+NIR)</f>
        <v>-5.9958559958559955E-2</v>
      </c>
      <c r="CA10">
        <f>NIR/(RED+SWIR2)</f>
        <v>0.51361696787148592</v>
      </c>
      <c r="CB10">
        <f>(NIR/RED)</f>
        <v>0.90592141671278359</v>
      </c>
      <c r="CC10">
        <f>(0.3037*BLUE)+(0.2793*GREEN)+(0.4773*RED)+(0.5585*NIR)+(0.1863*SWIR2)</f>
        <v>15931.8871</v>
      </c>
      <c r="CD10">
        <f>-0.2848*BLUE-0.2435*GREEN-0.5436*RED+0.7243*NIR+0.084*SWIR1-0.18*SWIR2</f>
        <v>-4834.6420999999982</v>
      </c>
      <c r="CE10">
        <f>0.1509*BLUE+0.1973*GREEN+0.3279*RED+0.3406*NIR-0.7112*SWIR1-0.4272*SWIR2</f>
        <v>1089.7806999999993</v>
      </c>
      <c r="CF10">
        <f>(NIR-RED)/(NIR+RED+0.5)</f>
        <v>-4.9359774687146134E-2</v>
      </c>
      <c r="CG10">
        <f>((RED-GREEN)/(RED+GREEN))+0.5</f>
        <v>0.44790956302785501</v>
      </c>
      <c r="CH10">
        <f>(GREEN-RED)/(GREEN+RED-BLUE)</f>
        <v>0.10664805069272904</v>
      </c>
      <c r="CI10">
        <f>(0.1*(NIR-RED))/(0.1*(NIR+RED))</f>
        <v>-4.9361207897793261E-2</v>
      </c>
      <c r="CJ10">
        <f>(SWIR1-NIR)/(SWIR1+NIR)</f>
        <v>-5.9958559958559955E-2</v>
      </c>
      <c r="CK10">
        <f>NDBI-NDVI</f>
        <v>-1.0597352060766695E-2</v>
      </c>
      <c r="CL10">
        <f>(GREEN-SWIR1)/(GREEN+SWIR1)</f>
        <v>0.16017816856597444</v>
      </c>
    </row>
    <row r="11" spans="1:90" x14ac:dyDescent="0.25">
      <c r="A11">
        <v>10162</v>
      </c>
      <c r="B11">
        <v>9682</v>
      </c>
      <c r="C11">
        <v>9964</v>
      </c>
      <c r="D11">
        <v>8932</v>
      </c>
      <c r="E11">
        <v>8099</v>
      </c>
      <c r="F11">
        <v>7208</v>
      </c>
      <c r="G11">
        <v>6845</v>
      </c>
      <c r="H11">
        <v>2720</v>
      </c>
      <c r="I11">
        <f t="shared" si="4"/>
        <v>-4.8910809699958896E-2</v>
      </c>
      <c r="J11">
        <f t="shared" si="5"/>
        <v>7619.4577600000011</v>
      </c>
      <c r="K11">
        <f t="shared" si="6"/>
        <v>1.2625053847171288</v>
      </c>
      <c r="L11">
        <f t="shared" si="7"/>
        <v>1.0530314097881666</v>
      </c>
      <c r="M11">
        <f t="shared" si="8"/>
        <v>-2.4009603841536613E-3</v>
      </c>
      <c r="N11">
        <f t="shared" si="9"/>
        <v>-1.368854660086633E-8</v>
      </c>
      <c r="O11">
        <f t="shared" si="10"/>
        <v>-7830959.9000000004</v>
      </c>
      <c r="P11">
        <f t="shared" si="11"/>
        <v>80698435</v>
      </c>
      <c r="Q11">
        <f t="shared" si="12"/>
        <v>9.100158690407725E-5</v>
      </c>
      <c r="R11">
        <f t="shared" si="13"/>
        <v>-86470692</v>
      </c>
      <c r="S11">
        <f t="shared" si="14"/>
        <v>9.1788285952358217E-2</v>
      </c>
      <c r="T11">
        <f t="shared" si="15"/>
        <v>96471448</v>
      </c>
      <c r="U11">
        <f t="shared" si="16"/>
        <v>-1865</v>
      </c>
      <c r="V11">
        <f t="shared" si="17"/>
        <v>10505.599999999999</v>
      </c>
      <c r="W11">
        <f t="shared" si="18"/>
        <v>97593416.5</v>
      </c>
      <c r="X11">
        <f t="shared" si="19"/>
        <v>-72311897.400000006</v>
      </c>
      <c r="Y11">
        <f t="shared" si="20"/>
        <v>-72298582.700000003</v>
      </c>
      <c r="Z11">
        <f t="shared" si="21"/>
        <v>55447619</v>
      </c>
      <c r="AA11">
        <f t="shared" si="22"/>
        <v>58377592</v>
      </c>
      <c r="AB11">
        <f t="shared" si="23"/>
        <v>55447619</v>
      </c>
      <c r="AC11">
        <f t="shared" si="24"/>
        <v>49338760</v>
      </c>
      <c r="AD11">
        <f t="shared" si="25"/>
        <v>-1664.9755746704636</v>
      </c>
      <c r="AE11">
        <f t="shared" si="26"/>
        <v>-712565.01663698058</v>
      </c>
      <c r="AF11">
        <f t="shared" si="27"/>
        <v>8.3917955690933951E-2</v>
      </c>
      <c r="AG11">
        <f t="shared" si="28"/>
        <v>0.80698611733094494</v>
      </c>
      <c r="AH11">
        <f t="shared" si="29"/>
        <v>0.42638623326959846</v>
      </c>
      <c r="AI11">
        <f t="shared" si="30"/>
        <v>3.4092678117378442E-2</v>
      </c>
      <c r="AJ11" s="3">
        <f t="shared" si="31"/>
        <v>-0.10324973703150085</v>
      </c>
      <c r="AK11">
        <f t="shared" si="32"/>
        <v>-0.10324882246517221</v>
      </c>
      <c r="AL11">
        <f t="shared" si="33"/>
        <v>-0.10324545014185869</v>
      </c>
      <c r="AM11">
        <f t="shared" si="0"/>
        <v>-0.41618309605334297</v>
      </c>
      <c r="AN11">
        <f t="shared" si="34"/>
        <v>-0.39996295610298205</v>
      </c>
      <c r="AO11">
        <f t="shared" si="35"/>
        <v>3.1415926415802309</v>
      </c>
      <c r="AP11">
        <f t="shared" si="36"/>
        <v>936.98360655737713</v>
      </c>
      <c r="AQ11">
        <f t="shared" si="37"/>
        <v>1.0530314097881666</v>
      </c>
      <c r="AR11">
        <f t="shared" si="38"/>
        <v>-4.2517315433393946E-2</v>
      </c>
      <c r="AS11">
        <f t="shared" si="39"/>
        <v>2283918</v>
      </c>
      <c r="AT11">
        <f t="shared" si="40"/>
        <v>1.1236126526082131</v>
      </c>
      <c r="AU11">
        <f t="shared" si="41"/>
        <v>-4.8910809699958875E-2</v>
      </c>
      <c r="AV11">
        <f t="shared" si="42"/>
        <v>0.33087608816447489</v>
      </c>
      <c r="AW11">
        <f t="shared" si="43"/>
        <v>0.30001852194850898</v>
      </c>
      <c r="AX11">
        <f t="shared" si="44"/>
        <v>0.36910538988701613</v>
      </c>
      <c r="AY11">
        <f t="shared" si="45"/>
        <v>0.28913649025069638</v>
      </c>
      <c r="AZ11">
        <f t="shared" si="46"/>
        <v>1.4354066985645933E-2</v>
      </c>
      <c r="BA11">
        <f t="shared" si="47"/>
        <v>5.4614733276883994E-2</v>
      </c>
      <c r="BB11">
        <f t="shared" si="48"/>
        <v>5.820866270333834E-2</v>
      </c>
      <c r="BC11">
        <f t="shared" si="49"/>
        <v>-8.9027613745008713E-2</v>
      </c>
      <c r="BD11">
        <f t="shared" si="50"/>
        <v>8.3913276231263378E-2</v>
      </c>
      <c r="BE11">
        <f t="shared" si="51"/>
        <v>-5.4614733276883994E-2</v>
      </c>
      <c r="BF11">
        <f t="shared" si="52"/>
        <v>2.5830783462605849E-2</v>
      </c>
      <c r="BG11">
        <f t="shared" si="1"/>
        <v>6.7634479038224407E-2</v>
      </c>
      <c r="BH11">
        <f t="shared" si="2"/>
        <v>-0.55836082558551681</v>
      </c>
      <c r="BI11">
        <f t="shared" si="3"/>
        <v>0.33126193239246809</v>
      </c>
      <c r="BJ11">
        <f>(2*(RED-GREEN-BLUE))/(GREEN-BLUE)</f>
        <v>-75.98581560283688</v>
      </c>
      <c r="BK11">
        <f>SWIR1/SWIR2</f>
        <v>1.0530314097881666</v>
      </c>
      <c r="BL11">
        <f>AEROSOL/GREEN</f>
        <v>1.0198715375351264</v>
      </c>
      <c r="BM11">
        <f>GREEN/RED</f>
        <v>1.1155396327810121</v>
      </c>
      <c r="BN11">
        <f>NIR/GREEN</f>
        <v>0.81282617422721803</v>
      </c>
      <c r="BO11">
        <f>SWIR2/NIR</f>
        <v>0.84516606988517096</v>
      </c>
      <c r="BP11">
        <f>SWIR2/RED</f>
        <v>0.76634572324227501</v>
      </c>
      <c r="BQ11">
        <f>NIR/GREEN</f>
        <v>0.81282617422721803</v>
      </c>
      <c r="BR11">
        <f>NIR/SWIR2</f>
        <v>1.1831994156318482</v>
      </c>
      <c r="BS11">
        <f>NIR/RED</f>
        <v>0.90673981191222575</v>
      </c>
      <c r="BT11">
        <f>RED/BLUE</f>
        <v>0.92253666597810369</v>
      </c>
      <c r="BU11">
        <f>RED/GREEN</f>
        <v>0.89642713769570459</v>
      </c>
      <c r="BV11">
        <f>RED/NIR</f>
        <v>1.1028522039757995</v>
      </c>
      <c r="BW11">
        <f>SWIR1/NIR</f>
        <v>0.88998641807630574</v>
      </c>
      <c r="BX11">
        <f>2.5*(NIR-RED)+(NIR+(6*RED)-(7.5*BLUE))</f>
        <v>-13006.5</v>
      </c>
      <c r="BY11">
        <f>NIR - 2.4*RED</f>
        <v>-13337.8</v>
      </c>
      <c r="BZ11">
        <f>(SWIR1-NIR)/(SWIR1+NIR)</f>
        <v>-5.820866270333834E-2</v>
      </c>
      <c r="CA11">
        <f>NIR/(RED+SWIR2)</f>
        <v>0.51334220701020472</v>
      </c>
      <c r="CB11">
        <f>(NIR/RED)</f>
        <v>0.90673981191222575</v>
      </c>
      <c r="CC11">
        <f>(0.3037*BLUE)+(0.2793*GREEN)+(0.4773*RED)+(0.5585*NIR)+(0.1863*SWIR2)</f>
        <v>15785.127199999999</v>
      </c>
      <c r="CD11">
        <f>-0.2848*BLUE-0.2435*GREEN-0.5436*RED+0.7243*NIR+0.084*SWIR1-0.18*SWIR2</f>
        <v>-4799.6251000000002</v>
      </c>
      <c r="CE11">
        <f>0.1509*BLUE+0.1973*GREEN+0.3279*RED+0.3406*NIR-0.7112*SWIR1-0.4272*SWIR2</f>
        <v>1063.7196000000004</v>
      </c>
      <c r="CF11">
        <f>(NIR-RED)/(NIR+RED+0.5)</f>
        <v>-4.8909373807356958E-2</v>
      </c>
      <c r="CG11">
        <f>((RED-GREEN)/(RED+GREEN))+0.5</f>
        <v>0.44538526672311601</v>
      </c>
      <c r="CH11">
        <f>(GREEN-RED)/(GREEN+RED-BLUE)</f>
        <v>0.11200347297590622</v>
      </c>
      <c r="CI11">
        <f>(0.1*(NIR-RED))/(0.1*(NIR+RED))</f>
        <v>-4.8910809699958903E-2</v>
      </c>
      <c r="CJ11">
        <f>(SWIR1-NIR)/(SWIR1+NIR)</f>
        <v>-5.820866270333834E-2</v>
      </c>
      <c r="CK11">
        <f>NDBI-NDVI</f>
        <v>-9.2978530033794443E-3</v>
      </c>
      <c r="CL11">
        <f>(GREEN-SWIR1)/(GREEN+SWIR1)</f>
        <v>0.16049382716049382</v>
      </c>
    </row>
    <row r="12" spans="1:90" x14ac:dyDescent="0.25">
      <c r="A12">
        <v>9896</v>
      </c>
      <c r="B12">
        <v>9481</v>
      </c>
      <c r="C12">
        <v>9494</v>
      </c>
      <c r="D12">
        <v>8858</v>
      </c>
      <c r="E12">
        <v>19526</v>
      </c>
      <c r="F12">
        <v>13359</v>
      </c>
      <c r="G12">
        <v>10600</v>
      </c>
      <c r="H12">
        <v>2720</v>
      </c>
      <c r="I12">
        <f t="shared" si="4"/>
        <v>0.37584554678692222</v>
      </c>
      <c r="J12">
        <f t="shared" si="5"/>
        <v>21158.449560000001</v>
      </c>
      <c r="K12">
        <f t="shared" si="6"/>
        <v>2.1363808172770673</v>
      </c>
      <c r="L12">
        <f t="shared" si="7"/>
        <v>1.2602830188679246</v>
      </c>
      <c r="M12">
        <f t="shared" si="8"/>
        <v>1.8747656542932134E-4</v>
      </c>
      <c r="N12">
        <f t="shared" si="9"/>
        <v>-5.7247629722608519E-9</v>
      </c>
      <c r="O12">
        <f t="shared" si="10"/>
        <v>-18501167</v>
      </c>
      <c r="P12">
        <f t="shared" si="11"/>
        <v>185379843</v>
      </c>
      <c r="Q12">
        <f t="shared" si="12"/>
        <v>2.321819111384676E-4</v>
      </c>
      <c r="R12">
        <f t="shared" si="13"/>
        <v>-83973840</v>
      </c>
      <c r="S12">
        <f t="shared" si="14"/>
        <v>0.67186586762282829</v>
      </c>
      <c r="T12">
        <f t="shared" si="15"/>
        <v>90012614</v>
      </c>
      <c r="U12">
        <f t="shared" si="16"/>
        <v>10032</v>
      </c>
      <c r="V12">
        <f t="shared" si="17"/>
        <v>38004.400000000001</v>
      </c>
      <c r="W12">
        <f t="shared" si="18"/>
        <v>-13827241</v>
      </c>
      <c r="X12">
        <f t="shared" si="19"/>
        <v>-172905586.59999999</v>
      </c>
      <c r="Y12">
        <f t="shared" si="20"/>
        <v>-172891232.80000001</v>
      </c>
      <c r="Z12">
        <f t="shared" si="21"/>
        <v>206985094</v>
      </c>
      <c r="AA12">
        <f t="shared" si="22"/>
        <v>260847834</v>
      </c>
      <c r="AB12">
        <f t="shared" si="23"/>
        <v>206985094</v>
      </c>
      <c r="AC12">
        <f t="shared" si="24"/>
        <v>141605400</v>
      </c>
      <c r="AD12">
        <f t="shared" si="25"/>
        <v>21336.812062921665</v>
      </c>
      <c r="AE12">
        <f t="shared" si="26"/>
        <v>-113811266.56504694</v>
      </c>
      <c r="AF12">
        <f t="shared" si="27"/>
        <v>0.29629039517866884</v>
      </c>
      <c r="AG12">
        <f t="shared" si="28"/>
        <v>1.5081282456536464</v>
      </c>
      <c r="AH12">
        <f t="shared" si="29"/>
        <v>1.132426400255075</v>
      </c>
      <c r="AI12">
        <f t="shared" si="30"/>
        <v>1.7386878131111529E-2</v>
      </c>
      <c r="AJ12" s="3">
        <f t="shared" si="31"/>
        <v>0.34569262577532733</v>
      </c>
      <c r="AK12">
        <f t="shared" si="32"/>
        <v>0.3456907198306281</v>
      </c>
      <c r="AL12">
        <f t="shared" si="33"/>
        <v>0.34568369184118258</v>
      </c>
      <c r="AM12">
        <f t="shared" si="0"/>
        <v>1.4311316589179501E-2</v>
      </c>
      <c r="AN12">
        <f t="shared" si="34"/>
        <v>3.099424468028935E-2</v>
      </c>
      <c r="AO12">
        <f t="shared" si="35"/>
        <v>3.1415923869938278</v>
      </c>
      <c r="AP12">
        <f t="shared" si="36"/>
        <v>912.55737704918033</v>
      </c>
      <c r="AQ12">
        <f t="shared" si="37"/>
        <v>1.2602830188679246</v>
      </c>
      <c r="AR12">
        <f t="shared" si="38"/>
        <v>0.34327760902624638</v>
      </c>
      <c r="AS12">
        <f t="shared" si="39"/>
        <v>253838</v>
      </c>
      <c r="AT12">
        <f t="shared" si="40"/>
        <v>1.4616363500261995</v>
      </c>
      <c r="AU12">
        <f t="shared" si="41"/>
        <v>0.37584554678692217</v>
      </c>
      <c r="AV12">
        <f t="shared" si="42"/>
        <v>0.2338560642061355</v>
      </c>
      <c r="AW12">
        <f t="shared" si="43"/>
        <v>0.51549712234014466</v>
      </c>
      <c r="AX12">
        <f t="shared" si="44"/>
        <v>0.25064681345371986</v>
      </c>
      <c r="AY12">
        <f t="shared" si="45"/>
        <v>0.63022333542058029</v>
      </c>
      <c r="AZ12">
        <f t="shared" si="46"/>
        <v>6.8511198945981559E-4</v>
      </c>
      <c r="BA12">
        <f t="shared" si="47"/>
        <v>3.4655623365300786E-2</v>
      </c>
      <c r="BB12">
        <f t="shared" si="48"/>
        <v>0.18753230956363084</v>
      </c>
      <c r="BC12">
        <f t="shared" si="49"/>
        <v>0.34629572172234291</v>
      </c>
      <c r="BD12">
        <f t="shared" si="50"/>
        <v>0.29628891986987982</v>
      </c>
      <c r="BE12">
        <f t="shared" si="51"/>
        <v>-3.4655623365300786E-2</v>
      </c>
      <c r="BF12">
        <f t="shared" si="52"/>
        <v>0.11515505655494804</v>
      </c>
      <c r="BG12">
        <f t="shared" si="1"/>
        <v>-0.75737050304934583</v>
      </c>
      <c r="BH12">
        <f t="shared" si="2"/>
        <v>-0.1754048860828987</v>
      </c>
      <c r="BI12">
        <f t="shared" si="3"/>
        <v>0.53212729433513795</v>
      </c>
      <c r="BJ12">
        <f>(2*(RED-GREEN-BLUE))/(GREEN-BLUE)</f>
        <v>-1556.4615384615386</v>
      </c>
      <c r="BK12">
        <f>SWIR1/SWIR2</f>
        <v>1.2602830188679246</v>
      </c>
      <c r="BL12">
        <f>AEROSOL/GREEN</f>
        <v>1.0423425321255531</v>
      </c>
      <c r="BM12">
        <f>GREEN/RED</f>
        <v>1.0717995032738767</v>
      </c>
      <c r="BN12">
        <f>NIR/GREEN</f>
        <v>2.056667368864546</v>
      </c>
      <c r="BO12">
        <f>SWIR2/NIR</f>
        <v>0.54286592235993036</v>
      </c>
      <c r="BP12">
        <f>SWIR2/RED</f>
        <v>1.1966583878979453</v>
      </c>
      <c r="BQ12">
        <f>NIR/GREEN</f>
        <v>2.056667368864546</v>
      </c>
      <c r="BR12">
        <f>NIR/SWIR2</f>
        <v>1.8420754716981131</v>
      </c>
      <c r="BS12">
        <f>NIR/RED</f>
        <v>2.2043350643486113</v>
      </c>
      <c r="BT12">
        <f>RED/BLUE</f>
        <v>0.93428963189536973</v>
      </c>
      <c r="BU12">
        <f>RED/GREEN</f>
        <v>0.93301032230882663</v>
      </c>
      <c r="BV12">
        <f>RED/NIR</f>
        <v>0.45365154153436443</v>
      </c>
      <c r="BW12">
        <f>SWIR1/NIR</f>
        <v>0.6841647034722933</v>
      </c>
      <c r="BX12">
        <f>2.5*(NIR-RED)+(NIR+(6*RED)-(7.5*BLUE))</f>
        <v>28236.5</v>
      </c>
      <c r="BY12">
        <f>NIR - 2.4*RED</f>
        <v>-1733.2000000000007</v>
      </c>
      <c r="BZ12">
        <f>(SWIR1-NIR)/(SWIR1+NIR)</f>
        <v>-0.18753230956363084</v>
      </c>
      <c r="CA12">
        <f>NIR/(RED+SWIR2)</f>
        <v>1.0034947065474356</v>
      </c>
      <c r="CB12">
        <f>(NIR/RED)</f>
        <v>2.2043350643486113</v>
      </c>
      <c r="CC12">
        <f>(0.3037*BLUE)+(0.2793*GREEN)+(0.4773*RED)+(0.5585*NIR)+(0.1863*SWIR2)</f>
        <v>22639.028299999998</v>
      </c>
      <c r="CD12">
        <f>-0.2848*BLUE-0.2435*GREEN-0.5436*RED+0.7243*NIR+0.084*SWIR1-0.18*SWIR2</f>
        <v>3529.6512000000012</v>
      </c>
      <c r="CE12">
        <f>0.1509*BLUE+0.1973*GREEN+0.3279*RED+0.3406*NIR-0.7112*SWIR1-0.4272*SWIR2</f>
        <v>-1170.2978999999987</v>
      </c>
      <c r="CF12">
        <f>(NIR-RED)/(NIR+RED+0.5)</f>
        <v>0.37583892617449666</v>
      </c>
      <c r="CG12">
        <f>((RED-GREEN)/(RED+GREEN))+0.5</f>
        <v>0.46534437663469919</v>
      </c>
      <c r="CH12">
        <f>(GREEN-RED)/(GREEN+RED-BLUE)</f>
        <v>7.1694284748055462E-2</v>
      </c>
      <c r="CI12">
        <f>(0.1*(NIR-RED))/(0.1*(NIR+RED))</f>
        <v>0.37584554678692217</v>
      </c>
      <c r="CJ12">
        <f>(SWIR1-NIR)/(SWIR1+NIR)</f>
        <v>-0.18753230956363084</v>
      </c>
      <c r="CK12">
        <f>NDBI-NDVI</f>
        <v>-0.56337785635055304</v>
      </c>
      <c r="CL12">
        <f>(GREEN-SWIR1)/(GREEN+SWIR1)</f>
        <v>-0.16912440379818841</v>
      </c>
    </row>
    <row r="13" spans="1:90" x14ac:dyDescent="0.25">
      <c r="A13">
        <v>10485</v>
      </c>
      <c r="B13">
        <v>10391</v>
      </c>
      <c r="C13">
        <v>9966</v>
      </c>
      <c r="D13">
        <v>10076</v>
      </c>
      <c r="E13">
        <v>15634</v>
      </c>
      <c r="F13">
        <v>13584</v>
      </c>
      <c r="G13">
        <v>11717</v>
      </c>
      <c r="H13">
        <v>2720</v>
      </c>
      <c r="I13">
        <f t="shared" si="4"/>
        <v>0.2161804745235317</v>
      </c>
      <c r="J13">
        <f t="shared" si="5"/>
        <v>16284.696760000001</v>
      </c>
      <c r="K13">
        <f t="shared" si="6"/>
        <v>1.3246003597711957</v>
      </c>
      <c r="L13">
        <f t="shared" si="7"/>
        <v>1.1593411282751558</v>
      </c>
      <c r="M13">
        <f t="shared" si="8"/>
        <v>3.5984166966534722E-4</v>
      </c>
      <c r="N13">
        <f t="shared" si="9"/>
        <v>-6.2856155516642864E-9</v>
      </c>
      <c r="O13">
        <f t="shared" si="10"/>
        <v>-16233335.000000002</v>
      </c>
      <c r="P13">
        <f t="shared" si="11"/>
        <v>155808443</v>
      </c>
      <c r="Q13">
        <f t="shared" si="12"/>
        <v>1.5569012450987585E-4</v>
      </c>
      <c r="R13">
        <f t="shared" si="13"/>
        <v>-104689640</v>
      </c>
      <c r="S13">
        <f t="shared" si="14"/>
        <v>0.3673393300105085</v>
      </c>
      <c r="T13">
        <f t="shared" si="15"/>
        <v>103556706</v>
      </c>
      <c r="U13">
        <f t="shared" si="16"/>
        <v>5668</v>
      </c>
      <c r="V13">
        <f t="shared" si="17"/>
        <v>27445.599999999999</v>
      </c>
      <c r="W13">
        <f t="shared" si="18"/>
        <v>18604116</v>
      </c>
      <c r="X13">
        <f t="shared" si="19"/>
        <v>-157480585.40000001</v>
      </c>
      <c r="Y13">
        <f t="shared" si="20"/>
        <v>-157464915.59999999</v>
      </c>
      <c r="Z13">
        <f t="shared" si="21"/>
        <v>183193544</v>
      </c>
      <c r="AA13">
        <f t="shared" si="22"/>
        <v>212372256</v>
      </c>
      <c r="AB13">
        <f t="shared" si="23"/>
        <v>183193544</v>
      </c>
      <c r="AC13">
        <f t="shared" si="24"/>
        <v>159163728</v>
      </c>
      <c r="AD13">
        <f t="shared" si="25"/>
        <v>11116.891892417494</v>
      </c>
      <c r="AE13">
        <f t="shared" si="26"/>
        <v>-30905356.570032034</v>
      </c>
      <c r="AF13">
        <f t="shared" si="27"/>
        <v>0.1432146105899868</v>
      </c>
      <c r="AG13">
        <f t="shared" si="28"/>
        <v>1.3481540293767369</v>
      </c>
      <c r="AH13">
        <f t="shared" si="29"/>
        <v>1.1176910143844574</v>
      </c>
      <c r="AI13">
        <f t="shared" si="30"/>
        <v>-1.3242902052030991E-2</v>
      </c>
      <c r="AJ13" s="3">
        <f t="shared" si="31"/>
        <v>0.22140625</v>
      </c>
      <c r="AK13">
        <f t="shared" si="32"/>
        <v>0.22140486621958613</v>
      </c>
      <c r="AL13">
        <f t="shared" si="33"/>
        <v>0.22139976367879846</v>
      </c>
      <c r="AM13">
        <f t="shared" si="0"/>
        <v>-0.13122725125725876</v>
      </c>
      <c r="AN13">
        <f t="shared" si="34"/>
        <v>-0.12355645251709833</v>
      </c>
      <c r="AO13">
        <f t="shared" si="35"/>
        <v>7.4237107836306892E-9</v>
      </c>
      <c r="AP13">
        <f t="shared" si="36"/>
        <v>997.80327868852464</v>
      </c>
      <c r="AQ13">
        <f t="shared" si="37"/>
        <v>1.1593411282751558</v>
      </c>
      <c r="AR13">
        <f t="shared" si="38"/>
        <v>0.19078194879502369</v>
      </c>
      <c r="AS13">
        <f t="shared" si="39"/>
        <v>-6644450</v>
      </c>
      <c r="AT13">
        <f t="shared" si="40"/>
        <v>1.1509128386336867</v>
      </c>
      <c r="AU13">
        <f t="shared" si="41"/>
        <v>0.21618047452353167</v>
      </c>
      <c r="AV13">
        <f t="shared" si="42"/>
        <v>0.28243076578091714</v>
      </c>
      <c r="AW13">
        <f t="shared" si="43"/>
        <v>0.43822177374145083</v>
      </c>
      <c r="AX13">
        <f t="shared" si="44"/>
        <v>0.27934746047763204</v>
      </c>
      <c r="AY13">
        <f t="shared" si="45"/>
        <v>0.51257739938080493</v>
      </c>
      <c r="AZ13">
        <f t="shared" si="46"/>
        <v>-2.0877339490101687E-2</v>
      </c>
      <c r="BA13">
        <f t="shared" si="47"/>
        <v>-5.4884742041712408E-3</v>
      </c>
      <c r="BB13">
        <f t="shared" si="48"/>
        <v>7.016222876309125E-2</v>
      </c>
      <c r="BC13">
        <f t="shared" si="49"/>
        <v>0.20146013448607109</v>
      </c>
      <c r="BD13">
        <f t="shared" si="50"/>
        <v>0.14321231399217579</v>
      </c>
      <c r="BE13">
        <f t="shared" si="51"/>
        <v>5.4884742041712408E-3</v>
      </c>
      <c r="BF13">
        <f t="shared" si="52"/>
        <v>7.3791549741116957E-2</v>
      </c>
      <c r="BG13">
        <f t="shared" si="1"/>
        <v>-0.44062771883764251</v>
      </c>
      <c r="BH13">
        <f t="shared" si="2"/>
        <v>-0.32124948444656698</v>
      </c>
      <c r="BI13">
        <f t="shared" si="3"/>
        <v>0.44178831611312708</v>
      </c>
      <c r="BJ13">
        <f>(2*(RED-GREEN-BLUE))/(GREEN-BLUE)</f>
        <v>48.381176470588237</v>
      </c>
      <c r="BK13">
        <f>SWIR1/SWIR2</f>
        <v>1.1593411282751558</v>
      </c>
      <c r="BL13">
        <f>AEROSOL/GREEN</f>
        <v>1.0520770620108368</v>
      </c>
      <c r="BM13">
        <f>GREEN/RED</f>
        <v>0.98908296943231444</v>
      </c>
      <c r="BN13">
        <f>NIR/GREEN</f>
        <v>1.5687336945615091</v>
      </c>
      <c r="BO13">
        <f>SWIR2/NIR</f>
        <v>0.74945631316361772</v>
      </c>
      <c r="BP13">
        <f>SWIR2/RED</f>
        <v>1.1628622469233822</v>
      </c>
      <c r="BQ13">
        <f>NIR/GREEN</f>
        <v>1.5687336945615091</v>
      </c>
      <c r="BR13">
        <f>NIR/SWIR2</f>
        <v>1.3343005888879407</v>
      </c>
      <c r="BS13">
        <f>NIR/RED</f>
        <v>1.5516077808654227</v>
      </c>
      <c r="BT13">
        <f>RED/BLUE</f>
        <v>0.96968530459051105</v>
      </c>
      <c r="BU13">
        <f>RED/GREEN</f>
        <v>1.011037527593819</v>
      </c>
      <c r="BV13">
        <f>RED/NIR</f>
        <v>0.64449277216323397</v>
      </c>
      <c r="BW13">
        <f>SWIR1/NIR</f>
        <v>0.86887552769604703</v>
      </c>
      <c r="BX13">
        <f>2.5*(NIR-RED)+(NIR+(6*RED)-(7.5*BLUE))</f>
        <v>12052.5</v>
      </c>
      <c r="BY13">
        <f>NIR - 2.4*RED</f>
        <v>-8548.3999999999978</v>
      </c>
      <c r="BZ13">
        <f>(SWIR1-NIR)/(SWIR1+NIR)</f>
        <v>-7.016222876309125E-2</v>
      </c>
      <c r="CA13">
        <f>NIR/(RED+SWIR2)</f>
        <v>0.71738631670719955</v>
      </c>
      <c r="CB13">
        <f>(NIR/RED)</f>
        <v>1.5516077808654227</v>
      </c>
      <c r="CC13">
        <f>(0.3037*BLUE)+(0.2793*GREEN)+(0.4773*RED)+(0.5585*NIR)+(0.1863*SWIR2)</f>
        <v>21662.991399999999</v>
      </c>
      <c r="CD13">
        <f>-0.2848*BLUE-0.2435*GREEN-0.5436*RED+0.7243*NIR+0.084*SWIR1-0.18*SWIR2</f>
        <v>-507.6891999999998</v>
      </c>
      <c r="CE13">
        <f>0.1509*BLUE+0.1973*GREEN+0.3279*RED+0.3406*NIR-0.7112*SWIR1-0.4272*SWIR2</f>
        <v>-2503.2887000000001</v>
      </c>
      <c r="CF13">
        <f>(NIR-RED)/(NIR+RED+0.5)</f>
        <v>0.21617627039536377</v>
      </c>
      <c r="CG13">
        <f>((RED-GREEN)/(RED+GREEN))+0.5</f>
        <v>0.5054884742041712</v>
      </c>
      <c r="CH13">
        <f>(GREEN-RED)/(GREEN+RED-BLUE)</f>
        <v>-1.1397782613200704E-2</v>
      </c>
      <c r="CI13">
        <f>(0.1*(NIR-RED))/(0.1*(NIR+RED))</f>
        <v>0.21618047452353173</v>
      </c>
      <c r="CJ13">
        <f>(SWIR1-NIR)/(SWIR1+NIR)</f>
        <v>-7.016222876309125E-2</v>
      </c>
      <c r="CK13">
        <f>NDBI-NDVI</f>
        <v>-0.28634270328662292</v>
      </c>
      <c r="CL13">
        <f>(GREEN-SWIR1)/(GREEN+SWIR1)</f>
        <v>-0.15363057324840765</v>
      </c>
    </row>
    <row r="14" spans="1:90" x14ac:dyDescent="0.25">
      <c r="A14">
        <v>10815</v>
      </c>
      <c r="B14">
        <v>10561</v>
      </c>
      <c r="C14">
        <v>10103</v>
      </c>
      <c r="D14">
        <v>10390</v>
      </c>
      <c r="E14">
        <v>12767</v>
      </c>
      <c r="F14">
        <v>12793</v>
      </c>
      <c r="G14">
        <v>11530</v>
      </c>
      <c r="H14">
        <v>2720</v>
      </c>
      <c r="I14">
        <f t="shared" si="4"/>
        <v>0.10264714773070778</v>
      </c>
      <c r="J14">
        <f t="shared" si="5"/>
        <v>12822.808960000002</v>
      </c>
      <c r="K14">
        <f t="shared" si="6"/>
        <v>0.99593940493611888</v>
      </c>
      <c r="L14">
        <f t="shared" si="7"/>
        <v>1.1095403295750217</v>
      </c>
      <c r="M14">
        <f t="shared" si="8"/>
        <v>8.4139671855279767E-4</v>
      </c>
      <c r="N14">
        <f t="shared" si="9"/>
        <v>-7.4646012210594671E-9</v>
      </c>
      <c r="O14">
        <f t="shared" si="10"/>
        <v>-13471391.000000002</v>
      </c>
      <c r="P14">
        <f t="shared" si="11"/>
        <v>128985000</v>
      </c>
      <c r="Q14">
        <f t="shared" si="12"/>
        <v>1.2162502928212844E-4</v>
      </c>
      <c r="R14">
        <f t="shared" si="13"/>
        <v>-109718400</v>
      </c>
      <c r="S14">
        <f t="shared" si="14"/>
        <v>0.21887155140275866</v>
      </c>
      <c r="T14">
        <f t="shared" si="15"/>
        <v>106697783</v>
      </c>
      <c r="U14">
        <f t="shared" si="16"/>
        <v>2664</v>
      </c>
      <c r="V14">
        <f t="shared" si="17"/>
        <v>20250.8</v>
      </c>
      <c r="W14">
        <f t="shared" si="18"/>
        <v>42636113.5</v>
      </c>
      <c r="X14">
        <f t="shared" si="19"/>
        <v>-132608098.2</v>
      </c>
      <c r="Y14">
        <f t="shared" si="20"/>
        <v>-132592275.5</v>
      </c>
      <c r="Z14">
        <f t="shared" si="21"/>
        <v>147213613</v>
      </c>
      <c r="AA14">
        <f t="shared" si="22"/>
        <v>163328231</v>
      </c>
      <c r="AB14">
        <f t="shared" si="23"/>
        <v>147213613</v>
      </c>
      <c r="AC14">
        <f t="shared" si="24"/>
        <v>147503290</v>
      </c>
      <c r="AD14">
        <f t="shared" si="25"/>
        <v>4754.9486559429988</v>
      </c>
      <c r="AE14">
        <f t="shared" si="26"/>
        <v>-5668409.35650759</v>
      </c>
      <c r="AF14">
        <f t="shared" si="27"/>
        <v>5.0914676307315429E-2</v>
      </c>
      <c r="AG14">
        <f t="shared" si="28"/>
        <v>1.2312800769971126</v>
      </c>
      <c r="AH14">
        <f t="shared" si="29"/>
        <v>1.1371841155234657</v>
      </c>
      <c r="AI14">
        <f t="shared" si="30"/>
        <v>-1.8101416526957747E-2</v>
      </c>
      <c r="AJ14" s="3">
        <f t="shared" si="31"/>
        <v>0.1164844774814167</v>
      </c>
      <c r="AK14">
        <f t="shared" si="32"/>
        <v>0.1164836625541754</v>
      </c>
      <c r="AL14">
        <f t="shared" si="33"/>
        <v>0.11648065760851743</v>
      </c>
      <c r="AM14">
        <f t="shared" si="0"/>
        <v>-0.23621788160689181</v>
      </c>
      <c r="AN14">
        <f t="shared" si="34"/>
        <v>-0.23229104028863501</v>
      </c>
      <c r="AO14">
        <f t="shared" si="35"/>
        <v>6.7779476436892028E-9</v>
      </c>
      <c r="AP14">
        <f t="shared" si="36"/>
        <v>1018.1639344262296</v>
      </c>
      <c r="AQ14">
        <f t="shared" si="37"/>
        <v>1.1095403295750217</v>
      </c>
      <c r="AR14">
        <f t="shared" si="38"/>
        <v>8.947331082526494E-2</v>
      </c>
      <c r="AS14">
        <f t="shared" si="39"/>
        <v>-5847286</v>
      </c>
      <c r="AT14">
        <f t="shared" si="40"/>
        <v>0.99796763855233328</v>
      </c>
      <c r="AU14">
        <f t="shared" si="41"/>
        <v>0.10264714773070779</v>
      </c>
      <c r="AV14">
        <f t="shared" si="42"/>
        <v>0.31238725195429945</v>
      </c>
      <c r="AW14">
        <f t="shared" si="43"/>
        <v>0.3838544798556825</v>
      </c>
      <c r="AX14">
        <f t="shared" si="44"/>
        <v>0.30375826819001805</v>
      </c>
      <c r="AY14">
        <f t="shared" si="45"/>
        <v>0.42155661953011914</v>
      </c>
      <c r="AZ14">
        <f t="shared" si="46"/>
        <v>-2.2164150212930701E-2</v>
      </c>
      <c r="BA14">
        <f t="shared" si="47"/>
        <v>-1.400478212072415E-2</v>
      </c>
      <c r="BB14">
        <f t="shared" si="48"/>
        <v>-1.0172143974960877E-3</v>
      </c>
      <c r="BC14">
        <f t="shared" si="49"/>
        <v>9.4564471879286696E-2</v>
      </c>
      <c r="BD14">
        <f t="shared" si="50"/>
        <v>5.0911635181298105E-2</v>
      </c>
      <c r="BE14">
        <f t="shared" si="51"/>
        <v>1.400478212072415E-2</v>
      </c>
      <c r="BF14">
        <f t="shared" si="52"/>
        <v>5.1926160424289769E-2</v>
      </c>
      <c r="BG14">
        <f t="shared" si="1"/>
        <v>-0.20087312411076111</v>
      </c>
      <c r="BH14">
        <f t="shared" si="2"/>
        <v>-0.41731133474818011</v>
      </c>
      <c r="BI14">
        <f t="shared" si="3"/>
        <v>0.38371196393617651</v>
      </c>
      <c r="BJ14">
        <f>(2*(RED-GREEN-BLUE))/(GREEN-BLUE)</f>
        <v>44.864628820960696</v>
      </c>
      <c r="BK14">
        <f>SWIR1/SWIR2</f>
        <v>1.1095403295750217</v>
      </c>
      <c r="BL14">
        <f>AEROSOL/GREEN</f>
        <v>1.0704741165990299</v>
      </c>
      <c r="BM14">
        <f>GREEN/RED</f>
        <v>0.97237728585178052</v>
      </c>
      <c r="BN14">
        <f>NIR/GREEN</f>
        <v>1.2636840542413144</v>
      </c>
      <c r="BO14">
        <f>SWIR2/NIR</f>
        <v>0.90310957938435032</v>
      </c>
      <c r="BP14">
        <f>SWIR2/RED</f>
        <v>1.109720885466795</v>
      </c>
      <c r="BQ14">
        <f>NIR/GREEN</f>
        <v>1.2636840542413144</v>
      </c>
      <c r="BR14">
        <f>NIR/SWIR2</f>
        <v>1.1072853425845619</v>
      </c>
      <c r="BS14">
        <f>NIR/RED</f>
        <v>1.2287776708373437</v>
      </c>
      <c r="BT14">
        <f>RED/BLUE</f>
        <v>0.98380835148186729</v>
      </c>
      <c r="BU14">
        <f>RED/GREEN</f>
        <v>1.028407403741463</v>
      </c>
      <c r="BV14">
        <f>RED/NIR</f>
        <v>0.81381687162215088</v>
      </c>
      <c r="BW14">
        <f>SWIR1/NIR</f>
        <v>1.0020365003524712</v>
      </c>
      <c r="BX14">
        <f>2.5*(NIR-RED)+(NIR+(6*RED)-(7.5*BLUE))</f>
        <v>1842</v>
      </c>
      <c r="BY14">
        <f>NIR - 2.4*RED</f>
        <v>-12169</v>
      </c>
      <c r="BZ14">
        <f>(SWIR1-NIR)/(SWIR1+NIR)</f>
        <v>1.0172143974960877E-3</v>
      </c>
      <c r="CA14">
        <f>NIR/(RED+SWIR2)</f>
        <v>0.58243613138686134</v>
      </c>
      <c r="CB14">
        <f>(NIR/RED)</f>
        <v>1.2287776708373437</v>
      </c>
      <c r="CC14">
        <f>(0.3037*BLUE)+(0.2793*GREEN)+(0.4773*RED)+(0.5585*NIR)+(0.1863*SWIR2)</f>
        <v>20266.699100000002</v>
      </c>
      <c r="CD14">
        <f>-0.2848*BLUE-0.2435*GREEN-0.5436*RED+0.7243*NIR+0.084*SWIR1-0.18*SWIR2</f>
        <v>-2869.5071999999996</v>
      </c>
      <c r="CE14">
        <f>0.1509*BLUE+0.1973*GREEN+0.3279*RED+0.3406*NIR-0.7112*SWIR1-0.4272*SWIR2</f>
        <v>-2681.6995999999999</v>
      </c>
      <c r="CF14">
        <f>(NIR-RED)/(NIR+RED+0.5)</f>
        <v>0.10264493144769513</v>
      </c>
      <c r="CG14">
        <f>((RED-GREEN)/(RED+GREEN))+0.5</f>
        <v>0.5140047821207242</v>
      </c>
      <c r="CH14">
        <f>(GREEN-RED)/(GREEN+RED-BLUE)</f>
        <v>-2.8896496173983086E-2</v>
      </c>
      <c r="CI14">
        <f>(0.1*(NIR-RED))/(0.1*(NIR+RED))</f>
        <v>0.10264714773070777</v>
      </c>
      <c r="CJ14">
        <f>(SWIR1-NIR)/(SWIR1+NIR)</f>
        <v>1.0172143974960877E-3</v>
      </c>
      <c r="CK14">
        <f>NDBI-NDVI</f>
        <v>-0.10162993333321169</v>
      </c>
      <c r="CL14">
        <f>(GREEN-SWIR1)/(GREEN+SWIR1)</f>
        <v>-0.11748777078965758</v>
      </c>
    </row>
    <row r="15" spans="1:90" x14ac:dyDescent="0.25">
      <c r="A15">
        <v>10192</v>
      </c>
      <c r="B15">
        <v>9763</v>
      </c>
      <c r="C15">
        <v>9354</v>
      </c>
      <c r="D15">
        <v>9115</v>
      </c>
      <c r="E15">
        <v>11345</v>
      </c>
      <c r="F15">
        <v>10774</v>
      </c>
      <c r="G15">
        <v>9713</v>
      </c>
      <c r="H15">
        <v>2720</v>
      </c>
      <c r="I15">
        <f t="shared" si="4"/>
        <v>0.10899315738025415</v>
      </c>
      <c r="J15">
        <f t="shared" si="5"/>
        <v>11420.514160000001</v>
      </c>
      <c r="K15">
        <f t="shared" si="6"/>
        <v>1.1088046958988542</v>
      </c>
      <c r="L15">
        <f t="shared" si="7"/>
        <v>1.1092350458148872</v>
      </c>
      <c r="M15">
        <f t="shared" si="8"/>
        <v>8.9686098654708521E-4</v>
      </c>
      <c r="N15">
        <f t="shared" si="9"/>
        <v>-9.5754668414882541E-9</v>
      </c>
      <c r="O15">
        <f t="shared" si="10"/>
        <v>-11065226</v>
      </c>
      <c r="P15">
        <f t="shared" si="11"/>
        <v>106121129</v>
      </c>
      <c r="Q15">
        <f t="shared" si="12"/>
        <v>1.3306090154654415E-4</v>
      </c>
      <c r="R15">
        <f t="shared" si="13"/>
        <v>-88980630</v>
      </c>
      <c r="S15">
        <f t="shared" si="14"/>
        <v>0.22585891569258057</v>
      </c>
      <c r="T15">
        <f t="shared" si="15"/>
        <v>91323102</v>
      </c>
      <c r="U15">
        <f t="shared" si="16"/>
        <v>1991</v>
      </c>
      <c r="V15">
        <f t="shared" si="17"/>
        <v>18113</v>
      </c>
      <c r="W15">
        <f t="shared" si="18"/>
        <v>65542426</v>
      </c>
      <c r="X15">
        <f t="shared" si="19"/>
        <v>-103373331</v>
      </c>
      <c r="Y15">
        <f t="shared" si="20"/>
        <v>-103359435.5</v>
      </c>
      <c r="Z15">
        <f t="shared" si="21"/>
        <v>110203339</v>
      </c>
      <c r="AA15">
        <f t="shared" si="22"/>
        <v>122231030</v>
      </c>
      <c r="AB15">
        <f t="shared" si="23"/>
        <v>110203339</v>
      </c>
      <c r="AC15">
        <f t="shared" si="24"/>
        <v>104647862</v>
      </c>
      <c r="AD15">
        <f t="shared" si="25"/>
        <v>4460.9454803157305</v>
      </c>
      <c r="AE15">
        <f t="shared" si="26"/>
        <v>-4988777.8241070202</v>
      </c>
      <c r="AF15">
        <f t="shared" si="27"/>
        <v>7.7503594812832283E-2</v>
      </c>
      <c r="AG15">
        <f t="shared" si="28"/>
        <v>1.1820076796489303</v>
      </c>
      <c r="AH15">
        <f t="shared" si="29"/>
        <v>1.9650037230081907</v>
      </c>
      <c r="AI15">
        <f t="shared" si="30"/>
        <v>-4.5229606768477622E-3</v>
      </c>
      <c r="AJ15" s="3">
        <f t="shared" si="31"/>
        <v>9.6188221653219969E-2</v>
      </c>
      <c r="AK15">
        <f t="shared" si="32"/>
        <v>9.6187478139209512E-2</v>
      </c>
      <c r="AL15">
        <f t="shared" si="33"/>
        <v>9.6184736530634432E-2</v>
      </c>
      <c r="AM15">
        <f t="shared" si="0"/>
        <v>-0.25513754842098352</v>
      </c>
      <c r="AN15">
        <f t="shared" si="34"/>
        <v>-0.23894814516670021</v>
      </c>
      <c r="AO15">
        <f t="shared" si="35"/>
        <v>8.2103545715925458E-9</v>
      </c>
      <c r="AP15">
        <f t="shared" si="36"/>
        <v>925.63934426229514</v>
      </c>
      <c r="AQ15">
        <f t="shared" si="37"/>
        <v>1.1092350458148872</v>
      </c>
      <c r="AR15">
        <f t="shared" si="38"/>
        <v>9.5047827229959692E-2</v>
      </c>
      <c r="AS15">
        <f t="shared" si="39"/>
        <v>-4640105</v>
      </c>
      <c r="AT15">
        <f t="shared" si="40"/>
        <v>1.0529979580471505</v>
      </c>
      <c r="AU15">
        <f t="shared" si="41"/>
        <v>0.10899315738025415</v>
      </c>
      <c r="AV15">
        <f t="shared" si="42"/>
        <v>0.30572885221707924</v>
      </c>
      <c r="AW15">
        <f t="shared" si="43"/>
        <v>0.38052592741664992</v>
      </c>
      <c r="AX15">
        <f t="shared" si="44"/>
        <v>0.31374522036627089</v>
      </c>
      <c r="AY15">
        <f t="shared" si="45"/>
        <v>0.42681968243986795</v>
      </c>
      <c r="AZ15">
        <f t="shared" si="46"/>
        <v>-2.1394570277763248E-2</v>
      </c>
      <c r="BA15">
        <f t="shared" si="47"/>
        <v>1.2940603172884292E-2</v>
      </c>
      <c r="BB15">
        <f t="shared" si="48"/>
        <v>2.5814910258149103E-2</v>
      </c>
      <c r="BC15">
        <f t="shared" si="49"/>
        <v>7.4947887057039989E-2</v>
      </c>
      <c r="BD15">
        <f t="shared" si="50"/>
        <v>7.7500237439452946E-2</v>
      </c>
      <c r="BE15">
        <f t="shared" si="51"/>
        <v>-1.2940603172884292E-2</v>
      </c>
      <c r="BF15">
        <f t="shared" si="52"/>
        <v>5.1788939327378339E-2</v>
      </c>
      <c r="BG15">
        <f t="shared" si="1"/>
        <v>-0.19067080101738954</v>
      </c>
      <c r="BH15">
        <f t="shared" si="2"/>
        <v>-0.42668721732319276</v>
      </c>
      <c r="BI15">
        <f t="shared" si="3"/>
        <v>0.3968169936803097</v>
      </c>
      <c r="BJ15">
        <f>(2*(RED-GREEN-BLUE))/(GREEN-BLUE)</f>
        <v>48.909535452322736</v>
      </c>
      <c r="BK15">
        <f>SWIR1/SWIR2</f>
        <v>1.1092350458148872</v>
      </c>
      <c r="BL15">
        <f>AEROSOL/GREEN</f>
        <v>1.0895873423134488</v>
      </c>
      <c r="BM15">
        <f>GREEN/RED</f>
        <v>1.0262205156335711</v>
      </c>
      <c r="BN15">
        <f>NIR/GREEN</f>
        <v>1.2128501175967501</v>
      </c>
      <c r="BO15">
        <f>SWIR2/NIR</f>
        <v>0.85614808285588362</v>
      </c>
      <c r="BP15">
        <f>SWIR2/RED</f>
        <v>1.0656061437191442</v>
      </c>
      <c r="BQ15">
        <f>NIR/GREEN</f>
        <v>1.2128501175967501</v>
      </c>
      <c r="BR15">
        <f>NIR/SWIR2</f>
        <v>1.1680222382374137</v>
      </c>
      <c r="BS15">
        <f>NIR/RED</f>
        <v>1.2446516730663741</v>
      </c>
      <c r="BT15">
        <f>RED/BLUE</f>
        <v>0.93362695892655945</v>
      </c>
      <c r="BU15">
        <f>RED/GREEN</f>
        <v>0.97444943339747703</v>
      </c>
      <c r="BV15">
        <f>RED/NIR</f>
        <v>0.8034376377258704</v>
      </c>
      <c r="BW15">
        <f>SWIR1/NIR</f>
        <v>0.94966945791097401</v>
      </c>
      <c r="BX15">
        <f>2.5*(NIR-RED)+(NIR+(6*RED)-(7.5*BLUE))</f>
        <v>-1612.5</v>
      </c>
      <c r="BY15">
        <f>NIR - 2.4*RED</f>
        <v>-10531</v>
      </c>
      <c r="BZ15">
        <f>(SWIR1-NIR)/(SWIR1+NIR)</f>
        <v>-2.5814910258149103E-2</v>
      </c>
      <c r="CA15">
        <f>NIR/(RED+SWIR2)</f>
        <v>0.60256001699596351</v>
      </c>
      <c r="CB15">
        <f>(NIR/RED)</f>
        <v>1.2446516730663741</v>
      </c>
      <c r="CC15">
        <f>(0.3037*BLUE)+(0.2793*GREEN)+(0.4773*RED)+(0.5585*NIR)+(0.1863*SWIR2)</f>
        <v>18073.8992</v>
      </c>
      <c r="CD15">
        <f>-0.2848*BLUE-0.2435*GREEN-0.5436*RED+0.7243*NIR+0.084*SWIR1-0.18*SWIR2</f>
        <v>-2639.2558999999974</v>
      </c>
      <c r="CE15">
        <f>0.1509*BLUE+0.1973*GREEN+0.3279*RED+0.3406*NIR-0.7112*SWIR1-0.4272*SWIR2</f>
        <v>-1640.1660000000002</v>
      </c>
      <c r="CF15">
        <f>(NIR-RED)/(NIR+RED+0.5)</f>
        <v>0.10899049387844872</v>
      </c>
      <c r="CG15">
        <f>((RED-GREEN)/(RED+GREEN))+0.5</f>
        <v>0.48705939682711569</v>
      </c>
      <c r="CH15">
        <f>(GREEN-RED)/(GREEN+RED-BLUE)</f>
        <v>2.7452331725246956E-2</v>
      </c>
      <c r="CI15">
        <f>(0.1*(NIR-RED))/(0.1*(NIR+RED))</f>
        <v>0.10899315738025415</v>
      </c>
      <c r="CJ15">
        <f>(SWIR1-NIR)/(SWIR1+NIR)</f>
        <v>-2.5814910258149103E-2</v>
      </c>
      <c r="CK15">
        <f>NDBI-NDVI</f>
        <v>-0.13480806763840325</v>
      </c>
      <c r="CL15">
        <f>(GREEN-SWIR1)/(GREEN+SWIR1)</f>
        <v>-7.0548489666136721E-2</v>
      </c>
    </row>
    <row r="16" spans="1:90" x14ac:dyDescent="0.25">
      <c r="A16">
        <v>9523</v>
      </c>
      <c r="B16">
        <v>9103</v>
      </c>
      <c r="C16">
        <v>8868</v>
      </c>
      <c r="D16">
        <v>8181</v>
      </c>
      <c r="E16">
        <v>10134</v>
      </c>
      <c r="F16">
        <v>8307</v>
      </c>
      <c r="G16">
        <v>7772</v>
      </c>
      <c r="H16">
        <v>2720</v>
      </c>
      <c r="I16">
        <f t="shared" si="4"/>
        <v>0.10663390663390664</v>
      </c>
      <c r="J16">
        <f t="shared" si="5"/>
        <v>10192.896760000001</v>
      </c>
      <c r="K16">
        <f t="shared" si="6"/>
        <v>1.4882413846954643</v>
      </c>
      <c r="L16">
        <f t="shared" si="7"/>
        <v>1.0688368502316006</v>
      </c>
      <c r="M16">
        <f t="shared" si="8"/>
        <v>1.0240655401945725E-3</v>
      </c>
      <c r="N16">
        <f t="shared" si="9"/>
        <v>-1.1943836605709307E-8</v>
      </c>
      <c r="O16">
        <f t="shared" si="10"/>
        <v>-9214863.8000000007</v>
      </c>
      <c r="P16">
        <f t="shared" si="11"/>
        <v>89868311</v>
      </c>
      <c r="Q16">
        <f t="shared" si="12"/>
        <v>1.3968469467605309E-4</v>
      </c>
      <c r="R16">
        <f t="shared" si="13"/>
        <v>-74463462</v>
      </c>
      <c r="S16">
        <f t="shared" si="14"/>
        <v>0.22324412680534958</v>
      </c>
      <c r="T16">
        <f t="shared" si="15"/>
        <v>80725404</v>
      </c>
      <c r="U16">
        <f t="shared" si="16"/>
        <v>1266</v>
      </c>
      <c r="V16">
        <f t="shared" si="17"/>
        <v>16140.599999999999</v>
      </c>
      <c r="W16">
        <f t="shared" si="18"/>
        <v>74083838.5</v>
      </c>
      <c r="X16">
        <f t="shared" si="19"/>
        <v>-82873750.400000006</v>
      </c>
      <c r="Y16">
        <f t="shared" si="20"/>
        <v>-82861283.599999994</v>
      </c>
      <c r="Z16">
        <f t="shared" si="21"/>
        <v>78770316</v>
      </c>
      <c r="AA16">
        <f t="shared" si="22"/>
        <v>84183138</v>
      </c>
      <c r="AB16">
        <f t="shared" si="23"/>
        <v>78770316</v>
      </c>
      <c r="AC16">
        <f t="shared" si="24"/>
        <v>64562004</v>
      </c>
      <c r="AD16">
        <f t="shared" si="25"/>
        <v>3906.9466572029155</v>
      </c>
      <c r="AE16">
        <f t="shared" si="26"/>
        <v>-3828513.223900056</v>
      </c>
      <c r="AF16">
        <f t="shared" si="27"/>
        <v>0.13191467498263162</v>
      </c>
      <c r="AG16">
        <f t="shared" si="28"/>
        <v>1.0154015401540153</v>
      </c>
      <c r="AH16">
        <f t="shared" si="29"/>
        <v>6.3604651162790695</v>
      </c>
      <c r="AI16">
        <f t="shared" si="30"/>
        <v>1.2906910336950314E-2</v>
      </c>
      <c r="AJ16" s="3">
        <f t="shared" si="31"/>
        <v>6.6624565835175245E-2</v>
      </c>
      <c r="AK16">
        <f t="shared" si="32"/>
        <v>6.6624004849974952E-2</v>
      </c>
      <c r="AL16">
        <f t="shared" si="33"/>
        <v>6.6621936298693604E-2</v>
      </c>
      <c r="AM16">
        <f t="shared" si="0"/>
        <v>-0.27884718021704324</v>
      </c>
      <c r="AN16">
        <f t="shared" si="34"/>
        <v>-0.25438693300960158</v>
      </c>
      <c r="AO16">
        <f t="shared" si="35"/>
        <v>1.5324908010515613E-8</v>
      </c>
      <c r="AP16">
        <f t="shared" si="36"/>
        <v>857.44262295081967</v>
      </c>
      <c r="AQ16">
        <f t="shared" si="37"/>
        <v>1.0688368502316006</v>
      </c>
      <c r="AR16">
        <f t="shared" si="38"/>
        <v>9.2974507293359959E-2</v>
      </c>
      <c r="AS16">
        <f t="shared" si="39"/>
        <v>-2381490</v>
      </c>
      <c r="AT16">
        <f t="shared" si="40"/>
        <v>1.2199349945828819</v>
      </c>
      <c r="AU16">
        <f t="shared" si="41"/>
        <v>0.10663390663390662</v>
      </c>
      <c r="AV16">
        <f t="shared" si="42"/>
        <v>0.30096015892285621</v>
      </c>
      <c r="AW16">
        <f t="shared" si="43"/>
        <v>0.37280653349519921</v>
      </c>
      <c r="AX16">
        <f t="shared" si="44"/>
        <v>0.32623330758194458</v>
      </c>
      <c r="AY16">
        <f t="shared" si="45"/>
        <v>0.42486554887693767</v>
      </c>
      <c r="AZ16">
        <f t="shared" si="46"/>
        <v>-1.3076623448889877E-2</v>
      </c>
      <c r="BA16">
        <f t="shared" si="47"/>
        <v>4.0295618511349642E-2</v>
      </c>
      <c r="BB16">
        <f t="shared" si="48"/>
        <v>9.9072718399219134E-2</v>
      </c>
      <c r="BC16">
        <f t="shared" si="49"/>
        <v>5.359463533815044E-2</v>
      </c>
      <c r="BD16">
        <f t="shared" si="50"/>
        <v>0.13191109125432815</v>
      </c>
      <c r="BE16">
        <f t="shared" si="51"/>
        <v>-4.0295618511349642E-2</v>
      </c>
      <c r="BF16">
        <f t="shared" si="52"/>
        <v>3.3273213508302757E-2</v>
      </c>
      <c r="BG16">
        <f t="shared" si="1"/>
        <v>-0.15950143661903532</v>
      </c>
      <c r="BH16">
        <f t="shared" si="2"/>
        <v>-0.44143746899630709</v>
      </c>
      <c r="BI16">
        <f t="shared" si="3"/>
        <v>0.40323874826756145</v>
      </c>
      <c r="BJ16">
        <f>(2*(RED-GREEN-BLUE))/(GREEN-BLUE)</f>
        <v>83.319148936170208</v>
      </c>
      <c r="BK16">
        <f>SWIR1/SWIR2</f>
        <v>1.0688368502316006</v>
      </c>
      <c r="BL16">
        <f>AEROSOL/GREEN</f>
        <v>1.0738610735227785</v>
      </c>
      <c r="BM16">
        <f>GREEN/RED</f>
        <v>1.0839750641730839</v>
      </c>
      <c r="BN16">
        <f>NIR/GREEN</f>
        <v>1.1427604871447903</v>
      </c>
      <c r="BO16">
        <f>SWIR2/NIR</f>
        <v>0.76692322873495167</v>
      </c>
      <c r="BP16">
        <f>SWIR2/RED</f>
        <v>0.95000611172228333</v>
      </c>
      <c r="BQ16">
        <f>NIR/GREEN</f>
        <v>1.1427604871447903</v>
      </c>
      <c r="BR16">
        <f>NIR/SWIR2</f>
        <v>1.3039114770972722</v>
      </c>
      <c r="BS16">
        <f>NIR/RED</f>
        <v>1.2387238723872387</v>
      </c>
      <c r="BT16">
        <f>RED/BLUE</f>
        <v>0.89871470943644949</v>
      </c>
      <c r="BU16">
        <f>RED/GREEN</f>
        <v>0.92253044654939109</v>
      </c>
      <c r="BV16">
        <f>RED/NIR</f>
        <v>0.80728241563055059</v>
      </c>
      <c r="BW16">
        <f>SWIR1/NIR</f>
        <v>0.81971580817051515</v>
      </c>
      <c r="BX16">
        <f>2.5*(NIR-RED)+(NIR+(6*RED)-(7.5*BLUE))</f>
        <v>-4170</v>
      </c>
      <c r="BY16">
        <f>NIR - 2.4*RED</f>
        <v>-9500.3999999999978</v>
      </c>
      <c r="BZ16">
        <f>(SWIR1-NIR)/(SWIR1+NIR)</f>
        <v>-9.9072718399219134E-2</v>
      </c>
      <c r="CA16">
        <f>NIR/(RED+SWIR2)</f>
        <v>0.63524102049771203</v>
      </c>
      <c r="CB16">
        <f>(NIR/RED)</f>
        <v>1.2387238723872387</v>
      </c>
      <c r="CC16">
        <f>(0.3037*BLUE)+(0.2793*GREEN)+(0.4773*RED)+(0.5585*NIR)+(0.1863*SWIR2)</f>
        <v>16253.9674</v>
      </c>
      <c r="CD16">
        <f>-0.2848*BLUE-0.2435*GREEN-0.5436*RED+0.7243*NIR+0.084*SWIR1-0.18*SWIR2</f>
        <v>-2560.1997999999999</v>
      </c>
      <c r="CE16">
        <f>0.1509*BLUE+0.1973*GREEN+0.3279*RED+0.3406*NIR-0.7112*SWIR1-0.4272*SWIR2</f>
        <v>29.352600000000166</v>
      </c>
      <c r="CF16">
        <f>(NIR-RED)/(NIR+RED+0.5)</f>
        <v>0.10663099560481559</v>
      </c>
      <c r="CG16">
        <f>((RED-GREEN)/(RED+GREEN))+0.5</f>
        <v>0.45970438148865034</v>
      </c>
      <c r="CH16">
        <f>(GREEN-RED)/(GREEN+RED-BLUE)</f>
        <v>8.6458595519758374E-2</v>
      </c>
      <c r="CI16">
        <f>(0.1*(NIR-RED))/(0.1*(NIR+RED))</f>
        <v>0.10663390663390664</v>
      </c>
      <c r="CJ16">
        <f>(SWIR1-NIR)/(SWIR1+NIR)</f>
        <v>-9.9072718399219134E-2</v>
      </c>
      <c r="CK16">
        <f>NDBI-NDVI</f>
        <v>-0.20570662503312576</v>
      </c>
      <c r="CL16">
        <f>(GREEN-SWIR1)/(GREEN+SWIR1)</f>
        <v>3.2663755458515284E-2</v>
      </c>
    </row>
    <row r="17" spans="1:90" x14ac:dyDescent="0.25">
      <c r="A17">
        <v>9535</v>
      </c>
      <c r="B17">
        <v>9041</v>
      </c>
      <c r="C17">
        <v>9034</v>
      </c>
      <c r="D17">
        <v>8059</v>
      </c>
      <c r="E17">
        <v>8415</v>
      </c>
      <c r="F17">
        <v>6832</v>
      </c>
      <c r="G17">
        <v>6593</v>
      </c>
      <c r="H17">
        <v>2720</v>
      </c>
      <c r="I17">
        <f t="shared" si="4"/>
        <v>2.1609809396624984E-2</v>
      </c>
      <c r="J17">
        <f t="shared" si="5"/>
        <v>8185.4721599999993</v>
      </c>
      <c r="K17">
        <f t="shared" si="6"/>
        <v>1.5170941112203078</v>
      </c>
      <c r="L17">
        <f t="shared" si="7"/>
        <v>1.0362505687850752</v>
      </c>
      <c r="M17">
        <f t="shared" si="8"/>
        <v>5.6179775280898875E-3</v>
      </c>
      <c r="N17">
        <f t="shared" si="9"/>
        <v>-1.4601767542486092E-8</v>
      </c>
      <c r="O17">
        <f t="shared" si="10"/>
        <v>-7598119</v>
      </c>
      <c r="P17">
        <f t="shared" si="11"/>
        <v>76021109</v>
      </c>
      <c r="Q17">
        <f t="shared" si="12"/>
        <v>1.1558271144157313E-4</v>
      </c>
      <c r="R17">
        <f t="shared" si="13"/>
        <v>-72853360</v>
      </c>
      <c r="S17">
        <f t="shared" si="14"/>
        <v>0.14191792427295891</v>
      </c>
      <c r="T17">
        <f t="shared" si="15"/>
        <v>81676394</v>
      </c>
      <c r="U17">
        <f t="shared" si="16"/>
        <v>-619</v>
      </c>
      <c r="V17">
        <f t="shared" si="17"/>
        <v>12137</v>
      </c>
      <c r="W17">
        <f t="shared" si="18"/>
        <v>88980310</v>
      </c>
      <c r="X17">
        <f t="shared" si="19"/>
        <v>-67788229</v>
      </c>
      <c r="Y17">
        <f t="shared" si="20"/>
        <v>-67776104.900000006</v>
      </c>
      <c r="Z17">
        <f t="shared" si="21"/>
        <v>55489129</v>
      </c>
      <c r="AA17">
        <f t="shared" si="22"/>
        <v>57491280</v>
      </c>
      <c r="AB17">
        <f t="shared" si="23"/>
        <v>55489129</v>
      </c>
      <c r="AC17">
        <f t="shared" si="24"/>
        <v>45043376</v>
      </c>
      <c r="AD17">
        <f t="shared" si="25"/>
        <v>712.98916507329511</v>
      </c>
      <c r="AE17">
        <f t="shared" si="26"/>
        <v>-142493.52321290533</v>
      </c>
      <c r="AF17">
        <f t="shared" si="27"/>
        <v>0.12140627873444508</v>
      </c>
      <c r="AG17">
        <f t="shared" si="28"/>
        <v>0.84774785953592258</v>
      </c>
      <c r="AH17">
        <f t="shared" si="29"/>
        <v>-0.22673329169269207</v>
      </c>
      <c r="AI17">
        <f t="shared" si="30"/>
        <v>2.7525022747952686E-2</v>
      </c>
      <c r="AJ17" s="3">
        <f t="shared" si="31"/>
        <v>-3.5474812310161044E-2</v>
      </c>
      <c r="AK17">
        <f t="shared" si="32"/>
        <v>-3.5474487024017204E-2</v>
      </c>
      <c r="AL17">
        <f t="shared" si="33"/>
        <v>-3.5473287582916659E-2</v>
      </c>
      <c r="AM17">
        <f t="shared" si="0"/>
        <v>-0.36466591166477919</v>
      </c>
      <c r="AN17">
        <f t="shared" si="34"/>
        <v>-0.34020699388427161</v>
      </c>
      <c r="AO17">
        <f t="shared" si="35"/>
        <v>5.1617232413036505E-7</v>
      </c>
      <c r="AP17">
        <f t="shared" si="36"/>
        <v>856.85245901639348</v>
      </c>
      <c r="AQ17">
        <f t="shared" si="37"/>
        <v>1.0362505687850752</v>
      </c>
      <c r="AR17">
        <f t="shared" si="38"/>
        <v>1.8772964539689605E-2</v>
      </c>
      <c r="AS17">
        <f t="shared" si="39"/>
        <v>-58905</v>
      </c>
      <c r="AT17">
        <f t="shared" si="40"/>
        <v>1.2317037470725996</v>
      </c>
      <c r="AU17">
        <f t="shared" si="41"/>
        <v>2.1609809396625008E-2</v>
      </c>
      <c r="AV17">
        <f t="shared" si="42"/>
        <v>0.3159400972244002</v>
      </c>
      <c r="AW17">
        <f t="shared" si="43"/>
        <v>0.32989650305786422</v>
      </c>
      <c r="AX17">
        <f t="shared" si="44"/>
        <v>0.35416339971773564</v>
      </c>
      <c r="AY17">
        <f t="shared" si="45"/>
        <v>0.35240467676483589</v>
      </c>
      <c r="AZ17">
        <f t="shared" si="46"/>
        <v>-3.8727524204702627E-4</v>
      </c>
      <c r="BA17">
        <f t="shared" si="47"/>
        <v>5.7040893933189021E-2</v>
      </c>
      <c r="BB17">
        <f t="shared" si="48"/>
        <v>0.10382370302354561</v>
      </c>
      <c r="BC17">
        <f t="shared" si="49"/>
        <v>-3.5861594867094407E-2</v>
      </c>
      <c r="BD17">
        <f t="shared" si="50"/>
        <v>0.12140191897654584</v>
      </c>
      <c r="BE17">
        <f t="shared" si="51"/>
        <v>-5.7040893933189021E-2</v>
      </c>
      <c r="BF17">
        <f t="shared" si="52"/>
        <v>1.7802607076350094E-2</v>
      </c>
      <c r="BG17">
        <f t="shared" si="1"/>
        <v>-2.9047066989131197E-2</v>
      </c>
      <c r="BH17">
        <f t="shared" si="2"/>
        <v>-0.51286578482734668</v>
      </c>
      <c r="BI17">
        <f t="shared" si="3"/>
        <v>0.36829316088575348</v>
      </c>
      <c r="BJ17">
        <f>(2*(RED-GREEN-BLUE))/(GREEN-BLUE)</f>
        <v>2861.7142857142858</v>
      </c>
      <c r="BK17">
        <f>SWIR1/SWIR2</f>
        <v>1.0362505687850752</v>
      </c>
      <c r="BL17">
        <f>AEROSOL/GREEN</f>
        <v>1.055457161833075</v>
      </c>
      <c r="BM17">
        <f>GREEN/RED</f>
        <v>1.1209827522025064</v>
      </c>
      <c r="BN17">
        <f>NIR/GREEN</f>
        <v>0.93148107150763781</v>
      </c>
      <c r="BO17">
        <f>SWIR2/NIR</f>
        <v>0.7834818775995247</v>
      </c>
      <c r="BP17">
        <f>SWIR2/RED</f>
        <v>0.81809157463705173</v>
      </c>
      <c r="BQ17">
        <f>NIR/GREEN</f>
        <v>0.93148107150763781</v>
      </c>
      <c r="BR17">
        <f>NIR/SWIR2</f>
        <v>1.2763537084786896</v>
      </c>
      <c r="BS17">
        <f>NIR/RED</f>
        <v>1.0441742151631717</v>
      </c>
      <c r="BT17">
        <f>RED/BLUE</f>
        <v>0.89138369649375071</v>
      </c>
      <c r="BU17">
        <f>RED/GREEN</f>
        <v>0.89207438565419528</v>
      </c>
      <c r="BV17">
        <f>RED/NIR</f>
        <v>0.95769459298871062</v>
      </c>
      <c r="BW17">
        <f>SWIR1/NIR</f>
        <v>0.81188354129530604</v>
      </c>
      <c r="BX17">
        <f>2.5*(NIR-RED)+(NIR+(6*RED)-(7.5*BLUE))</f>
        <v>-10148.5</v>
      </c>
      <c r="BY17">
        <f>NIR - 2.4*RED</f>
        <v>-10926.599999999999</v>
      </c>
      <c r="BZ17">
        <f>(SWIR1-NIR)/(SWIR1+NIR)</f>
        <v>-0.10382370302354561</v>
      </c>
      <c r="CA17">
        <f>NIR/(RED+SWIR2)</f>
        <v>0.57432432432432434</v>
      </c>
      <c r="CB17">
        <f>(NIR/RED)</f>
        <v>1.0441742151631717</v>
      </c>
      <c r="CC17">
        <f>(0.3037*BLUE)+(0.2793*GREEN)+(0.4773*RED)+(0.5585*NIR)+(0.1863*SWIR2)</f>
        <v>15043.562000000002</v>
      </c>
      <c r="CD17">
        <f>-0.2848*BLUE-0.2435*GREEN-0.5436*RED+0.7243*NIR+0.084*SWIR1-0.18*SWIR2</f>
        <v>-3673.3957</v>
      </c>
      <c r="CE17">
        <f>0.1509*BLUE+0.1973*GREEN+0.3279*RED+0.3406*NIR-0.7112*SWIR1-0.4272*SWIR2</f>
        <v>979.94220000000087</v>
      </c>
      <c r="CF17">
        <f>(NIR-RED)/(NIR+RED+0.5)</f>
        <v>2.1609153540319889E-2</v>
      </c>
      <c r="CG17">
        <f>((RED-GREEN)/(RED+GREEN))+0.5</f>
        <v>0.44295910606681099</v>
      </c>
      <c r="CH17">
        <f>(GREEN-RED)/(GREEN+RED-BLUE)</f>
        <v>0.12108792846497765</v>
      </c>
      <c r="CI17">
        <f>(0.1*(NIR-RED))/(0.1*(NIR+RED))</f>
        <v>2.1609809396624984E-2</v>
      </c>
      <c r="CJ17">
        <f>(SWIR1-NIR)/(SWIR1+NIR)</f>
        <v>-0.10382370302354561</v>
      </c>
      <c r="CK17">
        <f>NDBI-NDVI</f>
        <v>-0.12543351242017059</v>
      </c>
      <c r="CL17">
        <f>(GREEN-SWIR1)/(GREEN+SWIR1)</f>
        <v>0.13878734400605067</v>
      </c>
    </row>
    <row r="18" spans="1:90" x14ac:dyDescent="0.25">
      <c r="A18">
        <v>10094</v>
      </c>
      <c r="B18">
        <v>9655</v>
      </c>
      <c r="C18">
        <v>9833</v>
      </c>
      <c r="D18">
        <v>8822</v>
      </c>
      <c r="E18">
        <v>8223</v>
      </c>
      <c r="F18">
        <v>7209</v>
      </c>
      <c r="G18">
        <v>6864</v>
      </c>
      <c r="H18">
        <v>2720</v>
      </c>
      <c r="I18">
        <f t="shared" si="4"/>
        <v>-3.5142270460545612E-2</v>
      </c>
      <c r="J18">
        <f t="shared" si="5"/>
        <v>7790.3993599999985</v>
      </c>
      <c r="K18">
        <f t="shared" si="6"/>
        <v>1.3010995500318736</v>
      </c>
      <c r="L18">
        <f t="shared" si="7"/>
        <v>1.0502622377622377</v>
      </c>
      <c r="M18">
        <f t="shared" si="8"/>
        <v>-3.3388981636060101E-3</v>
      </c>
      <c r="N18">
        <f t="shared" si="9"/>
        <v>-1.3650228018786188E-8</v>
      </c>
      <c r="O18">
        <f t="shared" si="10"/>
        <v>-7928829.2000000002</v>
      </c>
      <c r="P18">
        <f t="shared" si="11"/>
        <v>80856758</v>
      </c>
      <c r="Q18">
        <f t="shared" si="12"/>
        <v>9.4793202915808029E-5</v>
      </c>
      <c r="R18">
        <f t="shared" si="13"/>
        <v>-85167588</v>
      </c>
      <c r="S18">
        <f t="shared" si="14"/>
        <v>0.10045236594215898</v>
      </c>
      <c r="T18">
        <f t="shared" si="15"/>
        <v>94937615</v>
      </c>
      <c r="U18">
        <f t="shared" si="16"/>
        <v>-1610</v>
      </c>
      <c r="V18">
        <f t="shared" si="17"/>
        <v>10913.2</v>
      </c>
      <c r="W18">
        <f t="shared" si="18"/>
        <v>99334223.5</v>
      </c>
      <c r="X18">
        <f t="shared" si="19"/>
        <v>-72514747.799999997</v>
      </c>
      <c r="Y18">
        <f t="shared" si="20"/>
        <v>-72501574.700000003</v>
      </c>
      <c r="Z18">
        <f t="shared" si="21"/>
        <v>56452505</v>
      </c>
      <c r="AA18">
        <f t="shared" si="22"/>
        <v>59279607</v>
      </c>
      <c r="AB18">
        <f t="shared" si="23"/>
        <v>56452505</v>
      </c>
      <c r="AC18">
        <f t="shared" si="24"/>
        <v>49482576</v>
      </c>
      <c r="AD18">
        <f t="shared" si="25"/>
        <v>-1196.9824587134435</v>
      </c>
      <c r="AE18">
        <f t="shared" si="26"/>
        <v>-377032.85907563358</v>
      </c>
      <c r="AF18">
        <f t="shared" si="27"/>
        <v>9.0082136285785486E-2</v>
      </c>
      <c r="AG18">
        <f t="shared" si="28"/>
        <v>0.81716164135116753</v>
      </c>
      <c r="AH18">
        <f t="shared" si="29"/>
        <v>0.31805157593123207</v>
      </c>
      <c r="AI18">
        <f t="shared" si="30"/>
        <v>3.1172167894502268E-2</v>
      </c>
      <c r="AJ18" s="3">
        <f t="shared" si="31"/>
        <v>-8.916703588834736E-2</v>
      </c>
      <c r="AK18">
        <f t="shared" si="32"/>
        <v>-8.9166245757680479E-2</v>
      </c>
      <c r="AL18">
        <f t="shared" si="33"/>
        <v>-8.9163332271865098E-2</v>
      </c>
      <c r="AM18">
        <f t="shared" si="0"/>
        <v>-0.40651726751109668</v>
      </c>
      <c r="AN18">
        <f t="shared" si="34"/>
        <v>-0.38812411637770666</v>
      </c>
      <c r="AO18">
        <f t="shared" si="35"/>
        <v>3.141592634509168</v>
      </c>
      <c r="AP18">
        <f t="shared" si="36"/>
        <v>928.19672131147547</v>
      </c>
      <c r="AQ18">
        <f t="shared" si="37"/>
        <v>1.0502622377622377</v>
      </c>
      <c r="AR18">
        <f t="shared" si="38"/>
        <v>-3.0536763183227726E-2</v>
      </c>
      <c r="AS18">
        <f t="shared" si="39"/>
        <v>1463694</v>
      </c>
      <c r="AT18">
        <f t="shared" si="40"/>
        <v>1.1406575114440283</v>
      </c>
      <c r="AU18">
        <f t="shared" si="41"/>
        <v>-3.5142270460545619E-2</v>
      </c>
      <c r="AV18">
        <f t="shared" si="42"/>
        <v>0.32822382617754298</v>
      </c>
      <c r="AW18">
        <f t="shared" si="43"/>
        <v>0.30593794181114664</v>
      </c>
      <c r="AX18">
        <f t="shared" si="44"/>
        <v>0.36583823201131038</v>
      </c>
      <c r="AY18">
        <f t="shared" si="45"/>
        <v>0.30172550261199937</v>
      </c>
      <c r="AZ18">
        <f t="shared" si="46"/>
        <v>9.133825944170771E-3</v>
      </c>
      <c r="BA18">
        <f t="shared" si="47"/>
        <v>5.4194585901902972E-2</v>
      </c>
      <c r="BB18">
        <f t="shared" si="48"/>
        <v>6.5707620528771382E-2</v>
      </c>
      <c r="BC18">
        <f t="shared" si="49"/>
        <v>-8.0098445016221057E-2</v>
      </c>
      <c r="BD18">
        <f t="shared" si="50"/>
        <v>9.007755020878902E-2</v>
      </c>
      <c r="BE18">
        <f t="shared" si="51"/>
        <v>-5.4194585901902972E-2</v>
      </c>
      <c r="BF18">
        <f t="shared" si="52"/>
        <v>2.4515028778512044E-2</v>
      </c>
      <c r="BG18">
        <f t="shared" si="1"/>
        <v>4.8598783357907085E-2</v>
      </c>
      <c r="BH18">
        <f t="shared" si="2"/>
        <v>-0.54983165904798403</v>
      </c>
      <c r="BI18">
        <f t="shared" si="3"/>
        <v>0.33917602996254681</v>
      </c>
      <c r="BJ18">
        <f>(2*(RED-GREEN-BLUE))/(GREEN-BLUE)</f>
        <v>-119.84269662921348</v>
      </c>
      <c r="BK18">
        <f>SWIR1/SWIR2</f>
        <v>1.0502622377622377</v>
      </c>
      <c r="BL18">
        <f>AEROSOL/GREEN</f>
        <v>1.0265432726533104</v>
      </c>
      <c r="BM18">
        <f>GREEN/RED</f>
        <v>1.1145998639764225</v>
      </c>
      <c r="BN18">
        <f>NIR/GREEN</f>
        <v>0.83626563612325844</v>
      </c>
      <c r="BO18">
        <f>SWIR2/NIR</f>
        <v>0.83473184968989422</v>
      </c>
      <c r="BP18">
        <f>SWIR2/RED</f>
        <v>0.77805486284289271</v>
      </c>
      <c r="BQ18">
        <f>NIR/GREEN</f>
        <v>0.83626563612325844</v>
      </c>
      <c r="BR18">
        <f>NIR/SWIR2</f>
        <v>1.1979895104895104</v>
      </c>
      <c r="BS18">
        <f>NIR/RED</f>
        <v>0.93210156427114033</v>
      </c>
      <c r="BT18">
        <f>RED/BLUE</f>
        <v>0.91372345934748833</v>
      </c>
      <c r="BU18">
        <f>RED/GREEN</f>
        <v>0.89718295535441883</v>
      </c>
      <c r="BV18">
        <f>RED/NIR</f>
        <v>1.0728444606591268</v>
      </c>
      <c r="BW18">
        <f>SWIR1/NIR</f>
        <v>0.87668734038672014</v>
      </c>
      <c r="BX18">
        <f>2.5*(NIR-RED)+(NIR+(6*RED)-(7.5*BLUE))</f>
        <v>-12755</v>
      </c>
      <c r="BY18">
        <f>NIR - 2.4*RED</f>
        <v>-12949.8</v>
      </c>
      <c r="BZ18">
        <f>(SWIR1-NIR)/(SWIR1+NIR)</f>
        <v>-6.5707620528771382E-2</v>
      </c>
      <c r="CA18">
        <f>NIR/(RED+SWIR2)</f>
        <v>0.524225423944919</v>
      </c>
      <c r="CB18">
        <f>(NIR/RED)</f>
        <v>0.93210156427114033</v>
      </c>
      <c r="CC18">
        <f>(0.3037*BLUE)+(0.2793*GREEN)+(0.4773*RED)+(0.5585*NIR)+(0.1863*SWIR2)</f>
        <v>15760.6297</v>
      </c>
      <c r="CD18">
        <f>-0.2848*BLUE-0.2435*GREEN-0.5436*RED+0.7243*NIR+0.084*SWIR1-0.18*SWIR2</f>
        <v>-4613.7637999999988</v>
      </c>
      <c r="CE18">
        <f>0.1509*BLUE+0.1973*GREEN+0.3279*RED+0.3406*NIR-0.7112*SWIR1-0.4272*SWIR2</f>
        <v>1031.1364000000003</v>
      </c>
      <c r="CF18">
        <f>(NIR-RED)/(NIR+RED+0.5)</f>
        <v>-3.5141239623361006E-2</v>
      </c>
      <c r="CG18">
        <f>((RED-GREEN)/(RED+GREEN))+0.5</f>
        <v>0.44580541409809704</v>
      </c>
      <c r="CH18">
        <f>(GREEN-RED)/(GREEN+RED-BLUE)</f>
        <v>0.11233333333333333</v>
      </c>
      <c r="CI18">
        <f>(0.1*(NIR-RED))/(0.1*(NIR+RED))</f>
        <v>-3.5142270460545619E-2</v>
      </c>
      <c r="CJ18">
        <f>(SWIR1-NIR)/(SWIR1+NIR)</f>
        <v>-6.5707620528771382E-2</v>
      </c>
      <c r="CK18">
        <f>NDBI-NDVI</f>
        <v>-3.056535006822577E-2</v>
      </c>
      <c r="CL18">
        <f>(GREEN-SWIR1)/(GREEN+SWIR1)</f>
        <v>0.15397253843445605</v>
      </c>
    </row>
    <row r="19" spans="1:90" x14ac:dyDescent="0.25">
      <c r="A19">
        <v>10386</v>
      </c>
      <c r="B19">
        <v>9965</v>
      </c>
      <c r="C19">
        <v>10170</v>
      </c>
      <c r="D19">
        <v>9182</v>
      </c>
      <c r="E19">
        <v>8375</v>
      </c>
      <c r="F19">
        <v>7456</v>
      </c>
      <c r="G19">
        <v>7032</v>
      </c>
      <c r="H19">
        <v>2720</v>
      </c>
      <c r="I19">
        <f t="shared" si="4"/>
        <v>-4.596457253517116E-2</v>
      </c>
      <c r="J19">
        <f t="shared" si="5"/>
        <v>7891.0761600000005</v>
      </c>
      <c r="K19">
        <f t="shared" si="6"/>
        <v>1.261705017152128</v>
      </c>
      <c r="L19">
        <f t="shared" si="7"/>
        <v>1.0602957906712174</v>
      </c>
      <c r="M19">
        <f t="shared" si="8"/>
        <v>-2.4783147459727386E-3</v>
      </c>
      <c r="N19">
        <f t="shared" si="9"/>
        <v>-1.2876927671194754E-8</v>
      </c>
      <c r="O19">
        <f t="shared" si="10"/>
        <v>-8334885</v>
      </c>
      <c r="P19">
        <f t="shared" si="11"/>
        <v>85173749</v>
      </c>
      <c r="Q19">
        <f t="shared" si="12"/>
        <v>8.9686396388813396E-5</v>
      </c>
      <c r="R19">
        <f t="shared" si="13"/>
        <v>-91489448</v>
      </c>
      <c r="S19">
        <f t="shared" si="14"/>
        <v>9.359857221151982E-2</v>
      </c>
      <c r="T19">
        <f t="shared" si="15"/>
        <v>101344050</v>
      </c>
      <c r="U19">
        <f t="shared" si="16"/>
        <v>-1795</v>
      </c>
      <c r="V19">
        <f t="shared" si="17"/>
        <v>10918</v>
      </c>
      <c r="W19">
        <f t="shared" si="18"/>
        <v>103506669.5</v>
      </c>
      <c r="X19">
        <f t="shared" si="19"/>
        <v>-76869967</v>
      </c>
      <c r="Y19">
        <f t="shared" si="20"/>
        <v>-76856274.700000003</v>
      </c>
      <c r="Z19">
        <f t="shared" si="21"/>
        <v>58903170</v>
      </c>
      <c r="AA19">
        <f t="shared" si="22"/>
        <v>62444000</v>
      </c>
      <c r="AB19">
        <f t="shared" si="23"/>
        <v>58903170</v>
      </c>
      <c r="AC19">
        <f t="shared" si="24"/>
        <v>52430592</v>
      </c>
      <c r="AD19">
        <f t="shared" si="25"/>
        <v>-1612.9770468460772</v>
      </c>
      <c r="AE19">
        <f t="shared" si="26"/>
        <v>-670400.84045991919</v>
      </c>
      <c r="AF19">
        <f t="shared" si="27"/>
        <v>8.7172683798140069E-2</v>
      </c>
      <c r="AG19">
        <f t="shared" si="28"/>
        <v>0.81202352428664781</v>
      </c>
      <c r="AH19">
        <f t="shared" si="29"/>
        <v>0.39255236617532974</v>
      </c>
      <c r="AI19">
        <f t="shared" si="30"/>
        <v>3.0212474991769444E-2</v>
      </c>
      <c r="AJ19" s="3">
        <f t="shared" si="31"/>
        <v>-9.6791588029118358E-2</v>
      </c>
      <c r="AK19">
        <f t="shared" si="32"/>
        <v>-9.6790752951174328E-2</v>
      </c>
      <c r="AL19">
        <f t="shared" si="33"/>
        <v>-9.6787673725786227E-2</v>
      </c>
      <c r="AM19">
        <f t="shared" si="0"/>
        <v>-0.41248684672044894</v>
      </c>
      <c r="AN19">
        <f t="shared" si="34"/>
        <v>-0.3958956973347279</v>
      </c>
      <c r="AO19">
        <f t="shared" si="35"/>
        <v>3.1415926375379053</v>
      </c>
      <c r="AP19">
        <f t="shared" si="36"/>
        <v>961.21311475409846</v>
      </c>
      <c r="AQ19">
        <f t="shared" si="37"/>
        <v>1.0602957906712174</v>
      </c>
      <c r="AR19">
        <f t="shared" si="38"/>
        <v>-3.9952472721119139E-2</v>
      </c>
      <c r="AS19">
        <f t="shared" si="39"/>
        <v>1716875</v>
      </c>
      <c r="AT19">
        <f t="shared" si="40"/>
        <v>1.1232564377682404</v>
      </c>
      <c r="AU19">
        <f t="shared" si="41"/>
        <v>-4.596457253517116E-2</v>
      </c>
      <c r="AV19">
        <f t="shared" si="42"/>
        <v>0.33115735564612109</v>
      </c>
      <c r="AW19">
        <f t="shared" si="43"/>
        <v>0.30205215133263608</v>
      </c>
      <c r="AX19">
        <f t="shared" si="44"/>
        <v>0.36679049302124284</v>
      </c>
      <c r="AY19">
        <f t="shared" si="45"/>
        <v>0.29184019743945705</v>
      </c>
      <c r="AZ19">
        <f t="shared" si="46"/>
        <v>1.0181276384405264E-2</v>
      </c>
      <c r="BA19">
        <f t="shared" si="47"/>
        <v>5.1054154609342706E-2</v>
      </c>
      <c r="BB19">
        <f t="shared" si="48"/>
        <v>5.8050660097277496E-2</v>
      </c>
      <c r="BC19">
        <f t="shared" si="49"/>
        <v>-8.6695747001090506E-2</v>
      </c>
      <c r="BD19">
        <f t="shared" si="50"/>
        <v>8.7168170312195759E-2</v>
      </c>
      <c r="BE19">
        <f t="shared" si="51"/>
        <v>-5.1054154609342706E-2</v>
      </c>
      <c r="BF19">
        <f t="shared" si="52"/>
        <v>2.9265599116510214E-2</v>
      </c>
      <c r="BG19">
        <f t="shared" si="1"/>
        <v>6.4732179659934719E-2</v>
      </c>
      <c r="BH19">
        <f t="shared" si="2"/>
        <v>-0.55560861721320176</v>
      </c>
      <c r="BI19">
        <f t="shared" si="3"/>
        <v>0.3327519802339946</v>
      </c>
      <c r="BJ19">
        <f>(2*(RED-GREEN-BLUE))/(GREEN-BLUE)</f>
        <v>-106.85853658536585</v>
      </c>
      <c r="BK19">
        <f>SWIR1/SWIR2</f>
        <v>1.0602957906712174</v>
      </c>
      <c r="BL19">
        <f>AEROSOL/GREEN</f>
        <v>1.0212389380530973</v>
      </c>
      <c r="BM19">
        <f>GREEN/RED</f>
        <v>1.1076018296667394</v>
      </c>
      <c r="BN19">
        <f>NIR/GREEN</f>
        <v>0.82350049164208461</v>
      </c>
      <c r="BO19">
        <f>SWIR2/NIR</f>
        <v>0.8396417910447761</v>
      </c>
      <c r="BP19">
        <f>SWIR2/RED</f>
        <v>0.76584622086691356</v>
      </c>
      <c r="BQ19">
        <f>NIR/GREEN</f>
        <v>0.82350049164208461</v>
      </c>
      <c r="BR19">
        <f>NIR/SWIR2</f>
        <v>1.1909840728100114</v>
      </c>
      <c r="BS19">
        <f>NIR/RED</f>
        <v>0.91211065127423219</v>
      </c>
      <c r="BT19">
        <f>RED/BLUE</f>
        <v>0.92142498745609636</v>
      </c>
      <c r="BU19">
        <f>RED/GREEN</f>
        <v>0.9028515240904621</v>
      </c>
      <c r="BV19">
        <f>RED/NIR</f>
        <v>1.096358208955224</v>
      </c>
      <c r="BW19">
        <f>SWIR1/NIR</f>
        <v>0.89026865671641786</v>
      </c>
      <c r="BX19">
        <f>2.5*(NIR-RED)+(NIR+(6*RED)-(7.5*BLUE))</f>
        <v>-13288</v>
      </c>
      <c r="BY19">
        <f>NIR - 2.4*RED</f>
        <v>-13661.8</v>
      </c>
      <c r="BZ19">
        <f>(SWIR1-NIR)/(SWIR1+NIR)</f>
        <v>-5.8050660097277496E-2</v>
      </c>
      <c r="CA19">
        <f>NIR/(RED+SWIR2)</f>
        <v>0.51652892561983466</v>
      </c>
      <c r="CB19">
        <f>(NIR/RED)</f>
        <v>0.91211065127423219</v>
      </c>
      <c r="CC19">
        <f>(0.3037*BLUE)+(0.2793*GREEN)+(0.4773*RED)+(0.5585*NIR)+(0.1863*SWIR2)</f>
        <v>16236.9192</v>
      </c>
      <c r="CD19">
        <f>-0.2848*BLUE-0.2435*GREEN-0.5436*RED+0.7243*NIR+0.084*SWIR1-0.18*SWIR2</f>
        <v>-4879.2056999999986</v>
      </c>
      <c r="CE19">
        <f>0.1509*BLUE+0.1973*GREEN+0.3279*RED+0.3406*NIR-0.7112*SWIR1-0.4272*SWIR2</f>
        <v>1066.7846999999988</v>
      </c>
      <c r="CF19">
        <f>(NIR-RED)/(NIR+RED+0.5)</f>
        <v>-4.5963263562580091E-2</v>
      </c>
      <c r="CG19">
        <f>((RED-GREEN)/(RED+GREEN))+0.5</f>
        <v>0.44894584539065729</v>
      </c>
      <c r="CH19">
        <f>(GREEN-RED)/(GREEN+RED-BLUE)</f>
        <v>0.10525194417811867</v>
      </c>
      <c r="CI19">
        <f>(0.1*(NIR-RED))/(0.1*(NIR+RED))</f>
        <v>-4.596457253517116E-2</v>
      </c>
      <c r="CJ19">
        <f>(SWIR1-NIR)/(SWIR1+NIR)</f>
        <v>-5.8050660097277496E-2</v>
      </c>
      <c r="CK19">
        <f>NDBI-NDVI</f>
        <v>-1.2086087562106336E-2</v>
      </c>
      <c r="CL19">
        <f>(GREEN-SWIR1)/(GREEN+SWIR1)</f>
        <v>0.15397707931464882</v>
      </c>
    </row>
    <row r="20" spans="1:90" x14ac:dyDescent="0.25">
      <c r="A20">
        <v>10310</v>
      </c>
      <c r="B20">
        <v>9819</v>
      </c>
      <c r="C20">
        <v>10110</v>
      </c>
      <c r="D20">
        <v>9070</v>
      </c>
      <c r="E20">
        <v>8263</v>
      </c>
      <c r="F20">
        <v>7333</v>
      </c>
      <c r="G20">
        <v>6960</v>
      </c>
      <c r="H20">
        <v>2720</v>
      </c>
      <c r="I20">
        <f t="shared" si="4"/>
        <v>-4.6558587665147408E-2</v>
      </c>
      <c r="J20">
        <f t="shared" si="5"/>
        <v>7783.1753600000002</v>
      </c>
      <c r="K20">
        <f t="shared" si="6"/>
        <v>1.2697321984020609</v>
      </c>
      <c r="L20">
        <f t="shared" si="7"/>
        <v>1.0535919540229886</v>
      </c>
      <c r="M20">
        <f t="shared" si="8"/>
        <v>-2.4783147459727386E-3</v>
      </c>
      <c r="N20">
        <f t="shared" si="9"/>
        <v>-1.3212670598766334E-8</v>
      </c>
      <c r="O20">
        <f t="shared" si="10"/>
        <v>-8102794.4000000013</v>
      </c>
      <c r="P20">
        <f t="shared" si="11"/>
        <v>83538929</v>
      </c>
      <c r="Q20">
        <f t="shared" si="12"/>
        <v>9.0111311406938232E-5</v>
      </c>
      <c r="R20">
        <f t="shared" si="13"/>
        <v>-89049260</v>
      </c>
      <c r="S20">
        <f t="shared" si="14"/>
        <v>9.323168723162549E-2</v>
      </c>
      <c r="T20">
        <f t="shared" si="15"/>
        <v>99270090</v>
      </c>
      <c r="U20">
        <f t="shared" si="16"/>
        <v>-1847</v>
      </c>
      <c r="V20">
        <f t="shared" si="17"/>
        <v>10761.2</v>
      </c>
      <c r="W20">
        <f t="shared" si="18"/>
        <v>99423323.5</v>
      </c>
      <c r="X20">
        <f t="shared" si="19"/>
        <v>-74916507.799999997</v>
      </c>
      <c r="Y20">
        <f t="shared" si="20"/>
        <v>-74902983.5</v>
      </c>
      <c r="Z20">
        <f t="shared" si="21"/>
        <v>57520590</v>
      </c>
      <c r="AA20">
        <f t="shared" si="22"/>
        <v>60592579</v>
      </c>
      <c r="AB20">
        <f t="shared" si="23"/>
        <v>57520590</v>
      </c>
      <c r="AC20">
        <f t="shared" si="24"/>
        <v>51037680</v>
      </c>
      <c r="AD20">
        <f t="shared" si="25"/>
        <v>-1612.9767502235557</v>
      </c>
      <c r="AE20">
        <f t="shared" si="26"/>
        <v>-670176.60094065918</v>
      </c>
      <c r="AF20">
        <f t="shared" si="27"/>
        <v>8.5598747168780104E-2</v>
      </c>
      <c r="AG20">
        <f t="shared" si="28"/>
        <v>0.80848952590959211</v>
      </c>
      <c r="AH20">
        <f t="shared" si="29"/>
        <v>0.42295839753466874</v>
      </c>
      <c r="AI20">
        <f t="shared" si="30"/>
        <v>3.4033087013219464E-2</v>
      </c>
      <c r="AJ20" s="3">
        <f t="shared" si="31"/>
        <v>-0.10052794862025799</v>
      </c>
      <c r="AK20">
        <f t="shared" si="32"/>
        <v>-0.10052707318719262</v>
      </c>
      <c r="AL20">
        <f t="shared" si="33"/>
        <v>-0.10052384515953466</v>
      </c>
      <c r="AM20">
        <f t="shared" si="0"/>
        <v>-0.41380533484676502</v>
      </c>
      <c r="AN20">
        <f t="shared" si="34"/>
        <v>-0.39780636227817656</v>
      </c>
      <c r="AO20">
        <f t="shared" si="35"/>
        <v>3.1415926421140736</v>
      </c>
      <c r="AP20">
        <f t="shared" si="36"/>
        <v>950.78688524590166</v>
      </c>
      <c r="AQ20">
        <f t="shared" si="37"/>
        <v>1.0535919540229886</v>
      </c>
      <c r="AR20">
        <f t="shared" si="38"/>
        <v>-4.0469534303650981E-2</v>
      </c>
      <c r="AS20">
        <f t="shared" si="39"/>
        <v>2404533</v>
      </c>
      <c r="AT20">
        <f t="shared" si="40"/>
        <v>1.1268239465430248</v>
      </c>
      <c r="AU20">
        <f t="shared" si="41"/>
        <v>-4.6558587665147401E-2</v>
      </c>
      <c r="AV20">
        <f t="shared" si="42"/>
        <v>0.33050322486608608</v>
      </c>
      <c r="AW20">
        <f t="shared" si="43"/>
        <v>0.30109681886091172</v>
      </c>
      <c r="AX20">
        <f t="shared" si="44"/>
        <v>0.3683999562730022</v>
      </c>
      <c r="AY20">
        <f t="shared" si="45"/>
        <v>0.29129551492420691</v>
      </c>
      <c r="AZ20">
        <f t="shared" si="46"/>
        <v>1.4601836519644739E-2</v>
      </c>
      <c r="BA20">
        <f t="shared" si="47"/>
        <v>5.4223149113660066E-2</v>
      </c>
      <c r="BB20">
        <f t="shared" si="48"/>
        <v>5.9630674531931264E-2</v>
      </c>
      <c r="BC20">
        <f t="shared" si="49"/>
        <v>-8.6052427828780004E-2</v>
      </c>
      <c r="BD20">
        <f t="shared" si="50"/>
        <v>8.5594166721408391E-2</v>
      </c>
      <c r="BE20">
        <f t="shared" si="51"/>
        <v>-5.4223149113660066E-2</v>
      </c>
      <c r="BF20">
        <f t="shared" si="52"/>
        <v>2.6096690687749249E-2</v>
      </c>
      <c r="BG20">
        <f t="shared" si="1"/>
        <v>6.4980051884221457E-2</v>
      </c>
      <c r="BH20">
        <f t="shared" si="2"/>
        <v>-0.55649186839139064</v>
      </c>
      <c r="BI20">
        <f t="shared" si="3"/>
        <v>0.33190925162050677</v>
      </c>
      <c r="BJ20">
        <f>(2*(RED-GREEN-BLUE))/(GREEN-BLUE)</f>
        <v>-74.63230240549828</v>
      </c>
      <c r="BK20">
        <f>SWIR1/SWIR2</f>
        <v>1.0535919540229886</v>
      </c>
      <c r="BL20">
        <f>AEROSOL/GREEN</f>
        <v>1.019782393669634</v>
      </c>
      <c r="BM20">
        <f>GREEN/RED</f>
        <v>1.1146637265711135</v>
      </c>
      <c r="BN20">
        <f>NIR/GREEN</f>
        <v>0.81730959446092977</v>
      </c>
      <c r="BO20">
        <f>SWIR2/NIR</f>
        <v>0.84230908870870147</v>
      </c>
      <c r="BP20">
        <f>SWIR2/RED</f>
        <v>0.76736493936052919</v>
      </c>
      <c r="BQ20">
        <f>NIR/GREEN</f>
        <v>0.81730959446092977</v>
      </c>
      <c r="BR20">
        <f>NIR/SWIR2</f>
        <v>1.1872126436781609</v>
      </c>
      <c r="BS20">
        <f>NIR/RED</f>
        <v>0.91102535832414555</v>
      </c>
      <c r="BT20">
        <f>RED/BLUE</f>
        <v>0.92371931968632248</v>
      </c>
      <c r="BU20">
        <f>RED/GREEN</f>
        <v>0.89713155291790303</v>
      </c>
      <c r="BV20">
        <f>RED/NIR</f>
        <v>1.0976642865787245</v>
      </c>
      <c r="BW20">
        <f>SWIR1/NIR</f>
        <v>0.88745007866392356</v>
      </c>
      <c r="BX20">
        <f>2.5*(NIR-RED)+(NIR+(6*RED)-(7.5*BLUE))</f>
        <v>-12977</v>
      </c>
      <c r="BY20">
        <f>NIR - 2.4*RED</f>
        <v>-13505</v>
      </c>
      <c r="BZ20">
        <f>(SWIR1-NIR)/(SWIR1+NIR)</f>
        <v>-5.9630674531931264E-2</v>
      </c>
      <c r="CA20">
        <f>NIR/(RED+SWIR2)</f>
        <v>0.51547099189020584</v>
      </c>
      <c r="CB20">
        <f>(NIR/RED)</f>
        <v>0.91102535832414555</v>
      </c>
      <c r="CC20">
        <f>(0.3037*BLUE)+(0.2793*GREEN)+(0.4773*RED)+(0.5585*NIR)+(0.1863*SWIR2)</f>
        <v>16046.397800000001</v>
      </c>
      <c r="CD20">
        <f>-0.2848*BLUE-0.2435*GREEN-0.5436*RED+0.7243*NIR+0.084*SWIR1-0.18*SWIR2</f>
        <v>-4840.6252999999979</v>
      </c>
      <c r="CE20">
        <f>0.1509*BLUE+0.1973*GREEN+0.3279*RED+0.3406*NIR-0.7112*SWIR1-0.4272*SWIR2</f>
        <v>1076.2792999999997</v>
      </c>
      <c r="CF20">
        <f>(NIR-RED)/(NIR+RED+0.5)</f>
        <v>-4.6557244641878444E-2</v>
      </c>
      <c r="CG20">
        <f>((RED-GREEN)/(RED+GREEN))+0.5</f>
        <v>0.44577685088633995</v>
      </c>
      <c r="CH20">
        <f>(GREEN-RED)/(GREEN+RED-BLUE)</f>
        <v>0.11109924153402415</v>
      </c>
      <c r="CI20">
        <f>(0.1*(NIR-RED))/(0.1*(NIR+RED))</f>
        <v>-4.6558587665147401E-2</v>
      </c>
      <c r="CJ20">
        <f>(SWIR1-NIR)/(SWIR1+NIR)</f>
        <v>-5.9630674531931264E-2</v>
      </c>
      <c r="CK20">
        <f>NDBI-NDVI</f>
        <v>-1.3072086866783857E-2</v>
      </c>
      <c r="CL20">
        <f>(GREEN-SWIR1)/(GREEN+SWIR1)</f>
        <v>0.15920426532133233</v>
      </c>
    </row>
    <row r="21" spans="1:90" x14ac:dyDescent="0.25">
      <c r="A21">
        <v>10216</v>
      </c>
      <c r="B21">
        <v>9711</v>
      </c>
      <c r="C21">
        <v>10005</v>
      </c>
      <c r="D21">
        <v>8930</v>
      </c>
      <c r="E21">
        <v>8151</v>
      </c>
      <c r="F21">
        <v>7218</v>
      </c>
      <c r="G21">
        <v>6855</v>
      </c>
      <c r="H21">
        <v>2720</v>
      </c>
      <c r="I21">
        <f t="shared" si="4"/>
        <v>-4.5606229143492771E-2</v>
      </c>
      <c r="J21">
        <f t="shared" si="5"/>
        <v>7681.4345599999979</v>
      </c>
      <c r="K21">
        <f t="shared" si="6"/>
        <v>1.2752285522685389</v>
      </c>
      <c r="L21">
        <f t="shared" si="7"/>
        <v>1.0529540481400437</v>
      </c>
      <c r="M21">
        <f t="shared" si="8"/>
        <v>-2.5673940949935813E-3</v>
      </c>
      <c r="N21">
        <f t="shared" si="9"/>
        <v>-1.3604255158166711E-8</v>
      </c>
      <c r="O21">
        <f t="shared" si="10"/>
        <v>-7904910.0000000009</v>
      </c>
      <c r="P21">
        <f t="shared" si="11"/>
        <v>81550754</v>
      </c>
      <c r="Q21">
        <f t="shared" si="12"/>
        <v>9.1230980254553573E-5</v>
      </c>
      <c r="R21">
        <f t="shared" si="13"/>
        <v>-86710300</v>
      </c>
      <c r="S21">
        <f t="shared" si="14"/>
        <v>9.3820362668209756E-2</v>
      </c>
      <c r="T21">
        <f t="shared" si="15"/>
        <v>97158555</v>
      </c>
      <c r="U21">
        <f t="shared" si="16"/>
        <v>-1854</v>
      </c>
      <c r="V21">
        <f t="shared" si="17"/>
        <v>10632.399999999998</v>
      </c>
      <c r="W21">
        <f t="shared" si="18"/>
        <v>99156773.5</v>
      </c>
      <c r="X21">
        <f t="shared" si="19"/>
        <v>-72759936.599999994</v>
      </c>
      <c r="Y21">
        <f t="shared" si="20"/>
        <v>-72746619.5</v>
      </c>
      <c r="Z21">
        <f t="shared" si="21"/>
        <v>55885110</v>
      </c>
      <c r="AA21">
        <f t="shared" si="22"/>
        <v>58833918</v>
      </c>
      <c r="AB21">
        <f t="shared" si="23"/>
        <v>55885110</v>
      </c>
      <c r="AC21">
        <f t="shared" si="24"/>
        <v>49479390</v>
      </c>
      <c r="AD21">
        <f t="shared" si="25"/>
        <v>-1556.9772268243421</v>
      </c>
      <c r="AE21">
        <f t="shared" si="26"/>
        <v>-625461.62343922909</v>
      </c>
      <c r="AF21">
        <f t="shared" si="27"/>
        <v>8.6370094334844702E-2</v>
      </c>
      <c r="AG21">
        <f t="shared" si="28"/>
        <v>0.80828667413213884</v>
      </c>
      <c r="AH21">
        <f t="shared" si="29"/>
        <v>0.40721062618595827</v>
      </c>
      <c r="AI21">
        <f t="shared" si="30"/>
        <v>3.5419523427595662E-2</v>
      </c>
      <c r="AJ21" s="3">
        <f t="shared" si="31"/>
        <v>-0.10211500330469267</v>
      </c>
      <c r="AK21">
        <f t="shared" si="32"/>
        <v>-0.10211410342275018</v>
      </c>
      <c r="AL21">
        <f t="shared" si="33"/>
        <v>-0.10211078524515677</v>
      </c>
      <c r="AM21">
        <f t="shared" si="0"/>
        <v>-0.41500699752395304</v>
      </c>
      <c r="AN21">
        <f t="shared" si="34"/>
        <v>-0.39813926013438677</v>
      </c>
      <c r="AO21">
        <f t="shared" si="35"/>
        <v>3.1415926421048712</v>
      </c>
      <c r="AP21">
        <f t="shared" si="36"/>
        <v>939.21311475409846</v>
      </c>
      <c r="AQ21">
        <f t="shared" si="37"/>
        <v>1.0529540481400437</v>
      </c>
      <c r="AR21">
        <f t="shared" si="38"/>
        <v>-3.9640565750993201E-2</v>
      </c>
      <c r="AS21">
        <f t="shared" si="39"/>
        <v>2396394</v>
      </c>
      <c r="AT21">
        <f t="shared" si="40"/>
        <v>1.129260182876143</v>
      </c>
      <c r="AU21">
        <f t="shared" si="41"/>
        <v>-4.5606229143492751E-2</v>
      </c>
      <c r="AV21">
        <f t="shared" si="42"/>
        <v>0.32969061507790004</v>
      </c>
      <c r="AW21">
        <f t="shared" si="43"/>
        <v>0.30093036993280664</v>
      </c>
      <c r="AX21">
        <f t="shared" si="44"/>
        <v>0.36937901498929337</v>
      </c>
      <c r="AY21">
        <f t="shared" si="45"/>
        <v>0.29216867469879521</v>
      </c>
      <c r="AZ21">
        <f t="shared" si="46"/>
        <v>1.4911746804625686E-2</v>
      </c>
      <c r="BA21">
        <f t="shared" si="47"/>
        <v>5.6773171375759178E-2</v>
      </c>
      <c r="BB21">
        <f t="shared" si="48"/>
        <v>6.0706617216474724E-2</v>
      </c>
      <c r="BC21">
        <f t="shared" si="49"/>
        <v>-8.7336244541484712E-2</v>
      </c>
      <c r="BD21">
        <f t="shared" si="50"/>
        <v>8.6365453818472618E-2</v>
      </c>
      <c r="BE21">
        <f t="shared" si="51"/>
        <v>-5.6773171375759178E-2</v>
      </c>
      <c r="BF21">
        <f t="shared" si="52"/>
        <v>2.57940737582605E-2</v>
      </c>
      <c r="BG21">
        <f t="shared" si="1"/>
        <v>6.3111745140799716E-2</v>
      </c>
      <c r="BH21">
        <f t="shared" si="2"/>
        <v>-0.55697475337663394</v>
      </c>
      <c r="BI21">
        <f t="shared" si="3"/>
        <v>0.33338309943266647</v>
      </c>
      <c r="BJ21">
        <f>(2*(RED-GREEN-BLUE))/(GREEN-BLUE)</f>
        <v>-73.374149659863946</v>
      </c>
      <c r="BK21">
        <f>SWIR1/SWIR2</f>
        <v>1.0529540481400437</v>
      </c>
      <c r="BL21">
        <f>AEROSOL/GREEN</f>
        <v>1.0210894552723637</v>
      </c>
      <c r="BM21">
        <f>GREEN/RED</f>
        <v>1.1203807390817468</v>
      </c>
      <c r="BN21">
        <f>NIR/GREEN</f>
        <v>0.81469265367316346</v>
      </c>
      <c r="BO21">
        <f>SWIR2/NIR</f>
        <v>0.84100110415899887</v>
      </c>
      <c r="BP21">
        <f>SWIR2/RED</f>
        <v>0.76763717805151177</v>
      </c>
      <c r="BQ21">
        <f>NIR/GREEN</f>
        <v>0.81469265367316346</v>
      </c>
      <c r="BR21">
        <f>NIR/SWIR2</f>
        <v>1.1890590809628008</v>
      </c>
      <c r="BS21">
        <f>NIR/RED</f>
        <v>0.91276595744680855</v>
      </c>
      <c r="BT21">
        <f>RED/BLUE</f>
        <v>0.91957573885284727</v>
      </c>
      <c r="BU21">
        <f>RED/GREEN</f>
        <v>0.89255372313843073</v>
      </c>
      <c r="BV21">
        <f>RED/NIR</f>
        <v>1.0955710955710956</v>
      </c>
      <c r="BW21">
        <f>SWIR1/NIR</f>
        <v>0.88553551711446443</v>
      </c>
      <c r="BX21">
        <f>2.5*(NIR-RED)+(NIR+(6*RED)-(7.5*BLUE))</f>
        <v>-13049</v>
      </c>
      <c r="BY21">
        <f>NIR - 2.4*RED</f>
        <v>-13281</v>
      </c>
      <c r="BZ21">
        <f>(SWIR1-NIR)/(SWIR1+NIR)</f>
        <v>-6.0706617216474724E-2</v>
      </c>
      <c r="CA21">
        <f>NIR/(RED+SWIR2)</f>
        <v>0.51637630662020906</v>
      </c>
      <c r="CB21">
        <f>(NIR/RED)</f>
        <v>0.91276595744680855</v>
      </c>
      <c r="CC21">
        <f>(0.3037*BLUE)+(0.2793*GREEN)+(0.4773*RED)+(0.5585*NIR)+(0.1863*SWIR2)</f>
        <v>15835.3362</v>
      </c>
      <c r="CD21">
        <f>-0.2848*BLUE-0.2435*GREEN-0.5436*RED+0.7243*NIR+0.084*SWIR1-0.18*SWIR2</f>
        <v>-4780.0769999999984</v>
      </c>
      <c r="CE21">
        <f>0.1509*BLUE+0.1973*GREEN+0.3279*RED+0.3406*NIR-0.7112*SWIR1-0.4272*SWIR2</f>
        <v>1081.8564000000006</v>
      </c>
      <c r="CF21">
        <f>(NIR-RED)/(NIR+RED+0.5)</f>
        <v>-4.5604894183766065E-2</v>
      </c>
      <c r="CG21">
        <f>((RED-GREEN)/(RED+GREEN))+0.5</f>
        <v>0.44322682862424084</v>
      </c>
      <c r="CH21">
        <f>(GREEN-RED)/(GREEN+RED-BLUE)</f>
        <v>0.11654379878577624</v>
      </c>
      <c r="CI21">
        <f>(0.1*(NIR-RED))/(0.1*(NIR+RED))</f>
        <v>-4.5606229143492771E-2</v>
      </c>
      <c r="CJ21">
        <f>(SWIR1-NIR)/(SWIR1+NIR)</f>
        <v>-6.0706617216474724E-2</v>
      </c>
      <c r="CK21">
        <f>NDBI-NDVI</f>
        <v>-1.5100388072981953E-2</v>
      </c>
      <c r="CL21">
        <f>(GREEN-SWIR1)/(GREEN+SWIR1)</f>
        <v>0.16181849851942171</v>
      </c>
    </row>
    <row r="22" spans="1:90" x14ac:dyDescent="0.25">
      <c r="A22">
        <v>10830</v>
      </c>
      <c r="B22">
        <v>10327</v>
      </c>
      <c r="C22">
        <v>10724</v>
      </c>
      <c r="D22">
        <v>10393</v>
      </c>
      <c r="E22">
        <v>18248</v>
      </c>
      <c r="F22">
        <v>14865</v>
      </c>
      <c r="G22">
        <v>11745</v>
      </c>
      <c r="H22">
        <v>2720</v>
      </c>
      <c r="I22">
        <f t="shared" si="4"/>
        <v>0.27425718375755037</v>
      </c>
      <c r="J22">
        <f t="shared" si="5"/>
        <v>19308.36436</v>
      </c>
      <c r="K22">
        <f t="shared" si="6"/>
        <v>1.5069565027478498</v>
      </c>
      <c r="L22">
        <f t="shared" si="7"/>
        <v>1.2656449553001277</v>
      </c>
      <c r="M22">
        <f t="shared" si="8"/>
        <v>2.5461489497135583E-4</v>
      </c>
      <c r="N22">
        <f t="shared" si="9"/>
        <v>-5.2208905253984119E-9</v>
      </c>
      <c r="O22">
        <f t="shared" si="10"/>
        <v>-18832557.800000001</v>
      </c>
      <c r="P22">
        <f t="shared" si="11"/>
        <v>195691551</v>
      </c>
      <c r="Q22">
        <f t="shared" si="12"/>
        <v>1.6372595777442231E-4</v>
      </c>
      <c r="R22">
        <f t="shared" si="13"/>
        <v>-107318118</v>
      </c>
      <c r="S22">
        <f t="shared" si="14"/>
        <v>0.4641471954523983</v>
      </c>
      <c r="T22">
        <f t="shared" si="15"/>
        <v>110746748</v>
      </c>
      <c r="U22">
        <f t="shared" si="16"/>
        <v>7524</v>
      </c>
      <c r="V22">
        <f t="shared" si="17"/>
        <v>33402.199999999997</v>
      </c>
      <c r="W22">
        <f t="shared" si="18"/>
        <v>-32728704.5</v>
      </c>
      <c r="X22">
        <f t="shared" si="19"/>
        <v>-189597274.80000001</v>
      </c>
      <c r="Y22">
        <f t="shared" si="20"/>
        <v>-189580899.80000001</v>
      </c>
      <c r="Z22">
        <f t="shared" si="21"/>
        <v>214333484</v>
      </c>
      <c r="AA22">
        <f t="shared" si="22"/>
        <v>271256520</v>
      </c>
      <c r="AB22">
        <f t="shared" si="23"/>
        <v>214333484</v>
      </c>
      <c r="AC22">
        <f t="shared" si="24"/>
        <v>174589425</v>
      </c>
      <c r="AD22">
        <f t="shared" si="25"/>
        <v>15710.862856344815</v>
      </c>
      <c r="AE22">
        <f t="shared" si="26"/>
        <v>-61712878.184862442</v>
      </c>
      <c r="AF22">
        <f t="shared" si="27"/>
        <v>0.21681905717044436</v>
      </c>
      <c r="AG22">
        <f t="shared" si="28"/>
        <v>1.4302896180121236</v>
      </c>
      <c r="AH22">
        <f t="shared" si="29"/>
        <v>0.9826086956521739</v>
      </c>
      <c r="AI22">
        <f t="shared" si="30"/>
        <v>1.7264276228419653E-2</v>
      </c>
      <c r="AJ22" s="3">
        <f t="shared" si="31"/>
        <v>0.25969901974320031</v>
      </c>
      <c r="AK22">
        <f t="shared" si="32"/>
        <v>0.25969758554419137</v>
      </c>
      <c r="AL22">
        <f t="shared" si="33"/>
        <v>0.25969229707224895</v>
      </c>
      <c r="AM22">
        <f t="shared" si="0"/>
        <v>-7.1324970101020388E-2</v>
      </c>
      <c r="AN22">
        <f t="shared" si="34"/>
        <v>-7.2882001778229386E-2</v>
      </c>
      <c r="AO22">
        <f t="shared" si="35"/>
        <v>3.1415926455919951</v>
      </c>
      <c r="AP22">
        <f t="shared" si="36"/>
        <v>1030.9508196721313</v>
      </c>
      <c r="AQ22">
        <f t="shared" si="37"/>
        <v>1.2656449553001277</v>
      </c>
      <c r="AR22">
        <f t="shared" si="38"/>
        <v>0.24447434498233239</v>
      </c>
      <c r="AS22">
        <f t="shared" si="39"/>
        <v>7244456</v>
      </c>
      <c r="AT22">
        <f t="shared" si="40"/>
        <v>1.2275815674402959</v>
      </c>
      <c r="AU22">
        <f t="shared" si="41"/>
        <v>0.27425718375755037</v>
      </c>
      <c r="AV22">
        <f t="shared" si="42"/>
        <v>0.26401625809729456</v>
      </c>
      <c r="AW22">
        <f t="shared" si="43"/>
        <v>0.46355899911088533</v>
      </c>
      <c r="AX22">
        <f t="shared" si="44"/>
        <v>0.27242474279182016</v>
      </c>
      <c r="AY22">
        <f t="shared" si="45"/>
        <v>0.55669773294376079</v>
      </c>
      <c r="AZ22">
        <f t="shared" si="46"/>
        <v>1.8858961569521639E-2</v>
      </c>
      <c r="BA22">
        <f t="shared" si="47"/>
        <v>1.5674574986977316E-2</v>
      </c>
      <c r="BB22">
        <f t="shared" si="48"/>
        <v>0.10216531271705977</v>
      </c>
      <c r="BC22">
        <f t="shared" si="49"/>
        <v>0.27720034995625548</v>
      </c>
      <c r="BD22">
        <f t="shared" si="50"/>
        <v>0.21681725736005067</v>
      </c>
      <c r="BE22">
        <f t="shared" si="51"/>
        <v>-1.5674574986977316E-2</v>
      </c>
      <c r="BF22">
        <f t="shared" si="52"/>
        <v>0.11724915445321307</v>
      </c>
      <c r="BG22">
        <f t="shared" si="1"/>
        <v>-0.59511666241140326</v>
      </c>
      <c r="BH22">
        <f t="shared" si="2"/>
        <v>-0.26555582387507043</v>
      </c>
      <c r="BI22">
        <f t="shared" si="3"/>
        <v>0.46658796961609528</v>
      </c>
      <c r="BJ22">
        <f>(2*(RED-GREEN-BLUE))/(GREEN-BLUE)</f>
        <v>-53.692695214105797</v>
      </c>
      <c r="BK22">
        <f>SWIR1/SWIR2</f>
        <v>1.2656449553001277</v>
      </c>
      <c r="BL22">
        <f>AEROSOL/GREEN</f>
        <v>1.0098843715031705</v>
      </c>
      <c r="BM22">
        <f>GREEN/RED</f>
        <v>1.0318483594727221</v>
      </c>
      <c r="BN22">
        <f>NIR/GREEN</f>
        <v>1.7016038791495711</v>
      </c>
      <c r="BO22">
        <f>SWIR2/NIR</f>
        <v>0.6436321788689171</v>
      </c>
      <c r="BP22">
        <f>SWIR2/RED</f>
        <v>1.1300875589338979</v>
      </c>
      <c r="BQ22">
        <f>NIR/GREEN</f>
        <v>1.7016038791495711</v>
      </c>
      <c r="BR22">
        <f>NIR/SWIR2</f>
        <v>1.5536824180502342</v>
      </c>
      <c r="BS22">
        <f>NIR/RED</f>
        <v>1.7557971711729048</v>
      </c>
      <c r="BT22">
        <f>RED/BLUE</f>
        <v>1.0063910138471968</v>
      </c>
      <c r="BU22">
        <f>RED/GREEN</f>
        <v>0.9691346512495338</v>
      </c>
      <c r="BV22">
        <f>RED/NIR</f>
        <v>0.56954186760192893</v>
      </c>
      <c r="BW22">
        <f>SWIR1/NIR</f>
        <v>0.81460982025427442</v>
      </c>
      <c r="BX22">
        <f>2.5*(NIR-RED)+(NIR+(6*RED)-(7.5*BLUE))</f>
        <v>22791</v>
      </c>
      <c r="BY22">
        <f>NIR - 2.4*RED</f>
        <v>-6695.2000000000007</v>
      </c>
      <c r="BZ22">
        <f>(SWIR1-NIR)/(SWIR1+NIR)</f>
        <v>-0.10216531271705977</v>
      </c>
      <c r="CA22">
        <f>NIR/(RED+SWIR2)</f>
        <v>0.82428403649832871</v>
      </c>
      <c r="CB22">
        <f>(NIR/RED)</f>
        <v>1.7557971711729048</v>
      </c>
      <c r="CC22">
        <f>(0.3037*BLUE)+(0.2793*GREEN)+(0.4773*RED)+(0.5585*NIR)+(0.1863*SWIR2)</f>
        <v>23471.7035</v>
      </c>
      <c r="CD22">
        <f>-0.2848*BLUE-0.2435*GREEN-0.5436*RED+0.7243*NIR+0.084*SWIR1-0.18*SWIR2</f>
        <v>1149.5280000000007</v>
      </c>
      <c r="CE22">
        <f>0.1509*BLUE+0.1973*GREEN+0.3279*RED+0.3406*NIR-0.7112*SWIR1-0.4272*SWIR2</f>
        <v>-2292.1290000000008</v>
      </c>
      <c r="CF22">
        <f>(NIR-RED)/(NIR+RED+0.5)</f>
        <v>0.2742523959988129</v>
      </c>
      <c r="CG22">
        <f>((RED-GREEN)/(RED+GREEN))+0.5</f>
        <v>0.48432542501302267</v>
      </c>
      <c r="CH22">
        <f>(GREEN-RED)/(GREEN+RED-BLUE)</f>
        <v>3.0676552363299352E-2</v>
      </c>
      <c r="CI22">
        <f>(0.1*(NIR-RED))/(0.1*(NIR+RED))</f>
        <v>0.27425718375755032</v>
      </c>
      <c r="CJ22">
        <f>(SWIR1-NIR)/(SWIR1+NIR)</f>
        <v>-0.10216531271705977</v>
      </c>
      <c r="CK22">
        <f>NDBI-NDVI</f>
        <v>-0.37642249647461012</v>
      </c>
      <c r="CL22">
        <f>(GREEN-SWIR1)/(GREEN+SWIR1)</f>
        <v>-0.16182734768845988</v>
      </c>
    </row>
    <row r="23" spans="1:90" x14ac:dyDescent="0.25">
      <c r="A23">
        <v>10751</v>
      </c>
      <c r="B23">
        <v>10073</v>
      </c>
      <c r="C23">
        <v>10886</v>
      </c>
      <c r="D23">
        <v>10061</v>
      </c>
      <c r="E23">
        <v>19636</v>
      </c>
      <c r="F23">
        <v>14806</v>
      </c>
      <c r="G23">
        <v>11574</v>
      </c>
      <c r="H23">
        <v>2720</v>
      </c>
      <c r="I23">
        <f t="shared" si="4"/>
        <v>0.32242314038455061</v>
      </c>
      <c r="J23">
        <f t="shared" si="5"/>
        <v>21023.963559999997</v>
      </c>
      <c r="K23">
        <f t="shared" si="6"/>
        <v>1.758857100185133</v>
      </c>
      <c r="L23">
        <f t="shared" si="7"/>
        <v>1.279246587178158</v>
      </c>
      <c r="M23">
        <f t="shared" si="8"/>
        <v>2.0887728459530026E-4</v>
      </c>
      <c r="N23">
        <f t="shared" si="9"/>
        <v>-5.0119451612805734E-9</v>
      </c>
      <c r="O23">
        <f t="shared" si="10"/>
        <v>-19767306.199999999</v>
      </c>
      <c r="P23">
        <f t="shared" si="11"/>
        <v>213757495</v>
      </c>
      <c r="Q23">
        <f t="shared" si="12"/>
        <v>1.7928483029197077E-4</v>
      </c>
      <c r="R23">
        <f t="shared" si="13"/>
        <v>-101334392</v>
      </c>
      <c r="S23">
        <f t="shared" si="14"/>
        <v>0.55627041717038417</v>
      </c>
      <c r="T23">
        <f t="shared" si="15"/>
        <v>109654678</v>
      </c>
      <c r="U23">
        <f t="shared" si="16"/>
        <v>8750</v>
      </c>
      <c r="V23">
        <f t="shared" si="17"/>
        <v>37065.4</v>
      </c>
      <c r="W23">
        <f t="shared" si="18"/>
        <v>-44767633.5</v>
      </c>
      <c r="X23">
        <f t="shared" si="19"/>
        <v>-197500607.59999999</v>
      </c>
      <c r="Y23">
        <f t="shared" si="20"/>
        <v>-197484558.59999999</v>
      </c>
      <c r="Z23">
        <f t="shared" si="21"/>
        <v>227277950</v>
      </c>
      <c r="AA23">
        <f t="shared" si="22"/>
        <v>290730616</v>
      </c>
      <c r="AB23">
        <f t="shared" si="23"/>
        <v>227277950</v>
      </c>
      <c r="AC23">
        <f t="shared" si="24"/>
        <v>171364644</v>
      </c>
      <c r="AD23">
        <f t="shared" si="25"/>
        <v>19150.838774307602</v>
      </c>
      <c r="AE23">
        <f t="shared" si="26"/>
        <v>-91689627.726106569</v>
      </c>
      <c r="AF23">
        <f t="shared" si="27"/>
        <v>0.25831621281814998</v>
      </c>
      <c r="AG23">
        <f t="shared" si="28"/>
        <v>1.4716230990955173</v>
      </c>
      <c r="AH23">
        <f t="shared" si="29"/>
        <v>1.0027466239414053</v>
      </c>
      <c r="AI23">
        <f t="shared" si="30"/>
        <v>3.9087481506228226E-2</v>
      </c>
      <c r="AJ23" s="3">
        <f t="shared" si="31"/>
        <v>0.28667846143765152</v>
      </c>
      <c r="AK23">
        <f t="shared" si="32"/>
        <v>0.28667695864250758</v>
      </c>
      <c r="AL23">
        <f t="shared" si="33"/>
        <v>0.28667141722158063</v>
      </c>
      <c r="AM23">
        <f t="shared" si="0"/>
        <v>-3.2590220470501294E-2</v>
      </c>
      <c r="AN23">
        <f t="shared" si="34"/>
        <v>-3.2304166769336916E-2</v>
      </c>
      <c r="AO23">
        <f t="shared" si="35"/>
        <v>3.1415926495860442</v>
      </c>
      <c r="AP23">
        <f t="shared" si="36"/>
        <v>1017.049180327869</v>
      </c>
      <c r="AQ23">
        <f t="shared" si="37"/>
        <v>1.279246587178158</v>
      </c>
      <c r="AR23">
        <f t="shared" si="38"/>
        <v>0.29041187442779193</v>
      </c>
      <c r="AS23">
        <f t="shared" si="39"/>
        <v>15964068</v>
      </c>
      <c r="AT23">
        <f t="shared" si="40"/>
        <v>1.326219100364717</v>
      </c>
      <c r="AU23">
        <f t="shared" si="41"/>
        <v>0.32242314038455061</v>
      </c>
      <c r="AV23">
        <f t="shared" si="42"/>
        <v>0.24791168715964812</v>
      </c>
      <c r="AW23">
        <f t="shared" si="43"/>
        <v>0.48384791661533155</v>
      </c>
      <c r="AX23">
        <f t="shared" si="44"/>
        <v>0.26824039622502033</v>
      </c>
      <c r="AY23">
        <f t="shared" si="45"/>
        <v>0.59211886566801131</v>
      </c>
      <c r="AZ23">
        <f t="shared" si="46"/>
        <v>3.8790018607758006E-2</v>
      </c>
      <c r="BA23">
        <f t="shared" si="47"/>
        <v>3.9385114813577121E-2</v>
      </c>
      <c r="BB23">
        <f t="shared" si="48"/>
        <v>0.14023575866674409</v>
      </c>
      <c r="BC23">
        <f t="shared" si="49"/>
        <v>0.32188898986839004</v>
      </c>
      <c r="BD23">
        <f t="shared" si="50"/>
        <v>0.25831464274271065</v>
      </c>
      <c r="BE23">
        <f t="shared" si="51"/>
        <v>-3.9385114813577121E-2</v>
      </c>
      <c r="BF23">
        <f t="shared" si="52"/>
        <v>0.12251705837755876</v>
      </c>
      <c r="BG23">
        <f t="shared" si="1"/>
        <v>-0.69767753958622425</v>
      </c>
      <c r="BH23">
        <f t="shared" si="2"/>
        <v>-0.22473152242577385</v>
      </c>
      <c r="BI23">
        <f t="shared" si="3"/>
        <v>0.49404073422177519</v>
      </c>
      <c r="BJ23">
        <f>(2*(RED-GREEN-BLUE))/(GREEN-BLUE)</f>
        <v>-26.809348093480935</v>
      </c>
      <c r="BK23">
        <f>SWIR1/SWIR2</f>
        <v>1.279246587178158</v>
      </c>
      <c r="BL23">
        <f>AEROSOL/GREEN</f>
        <v>0.9875987506889583</v>
      </c>
      <c r="BM23">
        <f>GREEN/RED</f>
        <v>1.0819998012126031</v>
      </c>
      <c r="BN23">
        <f>NIR/GREEN</f>
        <v>1.8037846775675179</v>
      </c>
      <c r="BO23">
        <f>SWIR2/NIR</f>
        <v>0.58942758199225909</v>
      </c>
      <c r="BP23">
        <f>SWIR2/RED</f>
        <v>1.1503826657389922</v>
      </c>
      <c r="BQ23">
        <f>NIR/GREEN</f>
        <v>1.8037846775675179</v>
      </c>
      <c r="BR23">
        <f>NIR/SWIR2</f>
        <v>1.696561257992051</v>
      </c>
      <c r="BS23">
        <f>NIR/RED</f>
        <v>1.9516946625583937</v>
      </c>
      <c r="BT23">
        <f>RED/BLUE</f>
        <v>0.99880869651543736</v>
      </c>
      <c r="BU23">
        <f>RED/GREEN</f>
        <v>0.92421458754363406</v>
      </c>
      <c r="BV23">
        <f>RED/NIR</f>
        <v>0.51237522917091061</v>
      </c>
      <c r="BW23">
        <f>SWIR1/NIR</f>
        <v>0.75402322265227129</v>
      </c>
      <c r="BX23">
        <f>2.5*(NIR-RED)+(NIR+(6*RED)-(7.5*BLUE))</f>
        <v>28392</v>
      </c>
      <c r="BY23">
        <f>NIR - 2.4*RED</f>
        <v>-4510.3999999999978</v>
      </c>
      <c r="BZ23">
        <f>(SWIR1-NIR)/(SWIR1+NIR)</f>
        <v>-0.14023575866674409</v>
      </c>
      <c r="CA23">
        <f>NIR/(RED+SWIR2)</f>
        <v>0.90760342038363762</v>
      </c>
      <c r="CB23">
        <f>(NIR/RED)</f>
        <v>1.9516946625583937</v>
      </c>
      <c r="CC23">
        <f>(0.3037*BLUE)+(0.2793*GREEN)+(0.4773*RED)+(0.5585*NIR)+(0.1863*SWIR2)</f>
        <v>24024.687400000003</v>
      </c>
      <c r="CD23">
        <f>-0.2848*BLUE-0.2435*GREEN-0.5436*RED+0.7243*NIR+0.084*SWIR1-0.18*SWIR2</f>
        <v>2394.0478000000021</v>
      </c>
      <c r="CE23">
        <f>0.1509*BLUE+0.1973*GREEN+0.3279*RED+0.3406*NIR-0.7112*SWIR1-0.4272*SWIR2</f>
        <v>-1819.5929999999989</v>
      </c>
      <c r="CF23">
        <f>(NIR-RED)/(NIR+RED+0.5)</f>
        <v>0.32241771192861352</v>
      </c>
      <c r="CG23">
        <f>((RED-GREEN)/(RED+GREEN))+0.5</f>
        <v>0.46061488518642291</v>
      </c>
      <c r="CH23">
        <f>(GREEN-RED)/(GREEN+RED-BLUE)</f>
        <v>7.5869045429464779E-2</v>
      </c>
      <c r="CI23">
        <f>(0.1*(NIR-RED))/(0.1*(NIR+RED))</f>
        <v>0.32242314038455061</v>
      </c>
      <c r="CJ23">
        <f>(SWIR1-NIR)/(SWIR1+NIR)</f>
        <v>-0.14023575866674409</v>
      </c>
      <c r="CK23">
        <f>NDBI-NDVI</f>
        <v>-0.4626588990512947</v>
      </c>
      <c r="CL23">
        <f>(GREEN-SWIR1)/(GREEN+SWIR1)</f>
        <v>-0.15257667756500079</v>
      </c>
    </row>
    <row r="24" spans="1:90" x14ac:dyDescent="0.25">
      <c r="A24">
        <v>11015</v>
      </c>
      <c r="B24">
        <v>10347</v>
      </c>
      <c r="C24">
        <v>10982</v>
      </c>
      <c r="D24">
        <v>10778</v>
      </c>
      <c r="E24">
        <v>17837</v>
      </c>
      <c r="F24">
        <v>15105</v>
      </c>
      <c r="G24">
        <v>12688</v>
      </c>
      <c r="H24">
        <v>2720</v>
      </c>
      <c r="I24">
        <f t="shared" si="4"/>
        <v>0.24668879958063952</v>
      </c>
      <c r="J24">
        <f t="shared" si="5"/>
        <v>18737.286959999998</v>
      </c>
      <c r="K24">
        <f t="shared" si="6"/>
        <v>1.3944474897252936</v>
      </c>
      <c r="L24">
        <f t="shared" si="7"/>
        <v>1.1904949558638083</v>
      </c>
      <c r="M24">
        <f t="shared" si="8"/>
        <v>2.833262501770789E-4</v>
      </c>
      <c r="N24">
        <f t="shared" si="9"/>
        <v>-5.1503868478972306E-9</v>
      </c>
      <c r="O24">
        <f t="shared" si="10"/>
        <v>-18443813.200000003</v>
      </c>
      <c r="P24">
        <f t="shared" si="11"/>
        <v>195885933</v>
      </c>
      <c r="Q24">
        <f t="shared" si="12"/>
        <v>1.5069616270812621E-4</v>
      </c>
      <c r="R24">
        <f t="shared" si="13"/>
        <v>-111509188</v>
      </c>
      <c r="S24">
        <f t="shared" si="14"/>
        <v>0.41631198209665676</v>
      </c>
      <c r="T24">
        <f t="shared" si="15"/>
        <v>113630754</v>
      </c>
      <c r="U24">
        <f t="shared" si="16"/>
        <v>6855</v>
      </c>
      <c r="V24">
        <f t="shared" si="17"/>
        <v>32030.799999999996</v>
      </c>
      <c r="W24">
        <f t="shared" si="18"/>
        <v>-52794551.5</v>
      </c>
      <c r="X24">
        <f t="shared" si="19"/>
        <v>-192193598.19999999</v>
      </c>
      <c r="Y24">
        <f t="shared" si="20"/>
        <v>-192176725.30000001</v>
      </c>
      <c r="Z24">
        <f t="shared" si="21"/>
        <v>226326838</v>
      </c>
      <c r="AA24">
        <f t="shared" si="22"/>
        <v>269427885</v>
      </c>
      <c r="AB24">
        <f t="shared" si="23"/>
        <v>226326838</v>
      </c>
      <c r="AC24">
        <f t="shared" si="24"/>
        <v>191652240</v>
      </c>
      <c r="AD24">
        <f t="shared" si="25"/>
        <v>14118.876640282364</v>
      </c>
      <c r="AE24">
        <f t="shared" si="26"/>
        <v>-49843106.644237474</v>
      </c>
      <c r="AF24">
        <f t="shared" si="27"/>
        <v>0.16868336635531647</v>
      </c>
      <c r="AG24">
        <f t="shared" si="28"/>
        <v>1.4014659491556876</v>
      </c>
      <c r="AH24">
        <f t="shared" si="29"/>
        <v>0.88169091408180067</v>
      </c>
      <c r="AI24">
        <f t="shared" si="30"/>
        <v>1.9471326788739585E-2</v>
      </c>
      <c r="AJ24" s="3">
        <f t="shared" si="31"/>
        <v>0.23786390922655193</v>
      </c>
      <c r="AK24">
        <f t="shared" si="32"/>
        <v>0.23786258863894716</v>
      </c>
      <c r="AL24">
        <f t="shared" si="33"/>
        <v>0.23785771909888184</v>
      </c>
      <c r="AM24">
        <f t="shared" si="0"/>
        <v>-8.9158964407904814E-2</v>
      </c>
      <c r="AN24">
        <f t="shared" si="34"/>
        <v>-9.907316210824052E-2</v>
      </c>
      <c r="AO24">
        <f t="shared" si="35"/>
        <v>3.1415926485993984</v>
      </c>
      <c r="AP24">
        <f t="shared" si="36"/>
        <v>1052.688524590164</v>
      </c>
      <c r="AQ24">
        <f t="shared" si="37"/>
        <v>1.1904949558638083</v>
      </c>
      <c r="AR24">
        <f t="shared" si="38"/>
        <v>0.21878363305558157</v>
      </c>
      <c r="AS24">
        <f t="shared" si="39"/>
        <v>11326495</v>
      </c>
      <c r="AT24">
        <f t="shared" si="40"/>
        <v>1.1808672624958623</v>
      </c>
      <c r="AU24">
        <f t="shared" si="41"/>
        <v>0.24668879958063958</v>
      </c>
      <c r="AV24">
        <f t="shared" si="42"/>
        <v>0.27219233780336893</v>
      </c>
      <c r="AW24">
        <f t="shared" si="43"/>
        <v>0.45046341894587971</v>
      </c>
      <c r="AX24">
        <f t="shared" si="44"/>
        <v>0.2773442432507513</v>
      </c>
      <c r="AY24">
        <f t="shared" si="45"/>
        <v>0.53595108929647806</v>
      </c>
      <c r="AZ24">
        <f t="shared" si="46"/>
        <v>2.9771672370950349E-2</v>
      </c>
      <c r="BA24">
        <f t="shared" si="47"/>
        <v>9.3749999999999997E-3</v>
      </c>
      <c r="BB24">
        <f t="shared" si="48"/>
        <v>8.2933640944690662E-2</v>
      </c>
      <c r="BC24">
        <f t="shared" si="49"/>
        <v>0.26575361907465228</v>
      </c>
      <c r="BD24">
        <f t="shared" si="50"/>
        <v>0.16868140868140868</v>
      </c>
      <c r="BE24">
        <f t="shared" si="51"/>
        <v>-9.3749999999999997E-3</v>
      </c>
      <c r="BF24">
        <f t="shared" si="52"/>
        <v>8.6964343539740224E-2</v>
      </c>
      <c r="BG24">
        <f t="shared" si="1"/>
        <v>-0.5413814948855955</v>
      </c>
      <c r="BH24">
        <f t="shared" si="2"/>
        <v>-0.28572000640717604</v>
      </c>
      <c r="BI24">
        <f t="shared" si="3"/>
        <v>0.4467429803398183</v>
      </c>
      <c r="BJ24">
        <f>(2*(RED-GREEN-BLUE))/(GREEN-BLUE)</f>
        <v>-33.231496062992129</v>
      </c>
      <c r="BK24">
        <f>SWIR1/SWIR2</f>
        <v>1.1904949558638083</v>
      </c>
      <c r="BL24">
        <f>AEROSOL/GREEN</f>
        <v>1.0030049171371336</v>
      </c>
      <c r="BM24">
        <f>GREEN/RED</f>
        <v>1.0189274447949528</v>
      </c>
      <c r="BN24">
        <f>NIR/GREEN</f>
        <v>1.6242032416681842</v>
      </c>
      <c r="BO24">
        <f>SWIR2/NIR</f>
        <v>0.71133038066939502</v>
      </c>
      <c r="BP24">
        <f>SWIR2/RED</f>
        <v>1.177212840972351</v>
      </c>
      <c r="BQ24">
        <f>NIR/GREEN</f>
        <v>1.6242032416681842</v>
      </c>
      <c r="BR24">
        <f>NIR/SWIR2</f>
        <v>1.4058165195460277</v>
      </c>
      <c r="BS24">
        <f>NIR/RED</f>
        <v>1.6549452588606421</v>
      </c>
      <c r="BT24">
        <f>RED/BLUE</f>
        <v>1.0416545858703006</v>
      </c>
      <c r="BU24">
        <f>RED/GREEN</f>
        <v>0.98142414860681115</v>
      </c>
      <c r="BV24">
        <f>RED/NIR</f>
        <v>0.60424959354151486</v>
      </c>
      <c r="BW24">
        <f>SWIR1/NIR</f>
        <v>0.84683523013959749</v>
      </c>
      <c r="BX24">
        <f>2.5*(NIR-RED)+(NIR+(6*RED)-(7.5*BLUE))</f>
        <v>22550</v>
      </c>
      <c r="BY24">
        <f>NIR - 2.4*RED</f>
        <v>-8030.2000000000007</v>
      </c>
      <c r="BZ24">
        <f>(SWIR1-NIR)/(SWIR1+NIR)</f>
        <v>-8.2933640944690662E-2</v>
      </c>
      <c r="CA24">
        <f>NIR/(RED+SWIR2)</f>
        <v>0.76012102616551602</v>
      </c>
      <c r="CB24">
        <f>(NIR/RED)</f>
        <v>1.6549452588606421</v>
      </c>
      <c r="CC24">
        <f>(0.3037*BLUE)+(0.2793*GREEN)+(0.4773*RED)+(0.5585*NIR)+(0.1863*SWIR2)</f>
        <v>23679.734799999998</v>
      </c>
      <c r="CD24">
        <f>-0.2848*BLUE-0.2435*GREEN-0.5436*RED+0.7243*NIR+0.084*SWIR1-0.18*SWIR2</f>
        <v>424.45570000000134</v>
      </c>
      <c r="CE24">
        <f>0.1509*BLUE+0.1973*GREEN+0.3279*RED+0.3406*NIR-0.7112*SWIR1-0.4272*SWIR2</f>
        <v>-2825.4903000000022</v>
      </c>
      <c r="CF24">
        <f>(NIR-RED)/(NIR+RED+0.5)</f>
        <v>0.24668448917544689</v>
      </c>
      <c r="CG24">
        <f>((RED-GREEN)/(RED+GREEN))+0.5</f>
        <v>0.49062499999999998</v>
      </c>
      <c r="CH24">
        <f>(GREEN-RED)/(GREEN+RED-BLUE)</f>
        <v>1.7874353807062121E-2</v>
      </c>
      <c r="CI24">
        <f>(0.1*(NIR-RED))/(0.1*(NIR+RED))</f>
        <v>0.24668879958063955</v>
      </c>
      <c r="CJ24">
        <f>(SWIR1-NIR)/(SWIR1+NIR)</f>
        <v>-8.2933640944690662E-2</v>
      </c>
      <c r="CK24">
        <f>NDBI-NDVI</f>
        <v>-0.32962244052533018</v>
      </c>
      <c r="CL24">
        <f>(GREEN-SWIR1)/(GREEN+SWIR1)</f>
        <v>-0.15804806991988346</v>
      </c>
    </row>
    <row r="25" spans="1:90" x14ac:dyDescent="0.25">
      <c r="A25">
        <v>11102</v>
      </c>
      <c r="B25">
        <v>10540</v>
      </c>
      <c r="C25">
        <v>10742</v>
      </c>
      <c r="D25">
        <v>10524</v>
      </c>
      <c r="E25">
        <v>14777</v>
      </c>
      <c r="F25">
        <v>13550</v>
      </c>
      <c r="G25">
        <v>12592</v>
      </c>
      <c r="H25">
        <v>2720</v>
      </c>
      <c r="I25">
        <f t="shared" si="4"/>
        <v>0.16809612268289792</v>
      </c>
      <c r="J25">
        <f t="shared" si="5"/>
        <v>15171.962960000001</v>
      </c>
      <c r="K25">
        <f t="shared" si="6"/>
        <v>1.1893069460622814</v>
      </c>
      <c r="L25">
        <f t="shared" si="7"/>
        <v>1.0760800508259212</v>
      </c>
      <c r="M25">
        <f t="shared" si="8"/>
        <v>4.7025628967787447E-4</v>
      </c>
      <c r="N25">
        <f t="shared" si="9"/>
        <v>-6.367057098681159E-9</v>
      </c>
      <c r="O25">
        <f t="shared" si="10"/>
        <v>-15562940.300000001</v>
      </c>
      <c r="P25">
        <f t="shared" si="11"/>
        <v>158734533</v>
      </c>
      <c r="Q25">
        <f t="shared" si="12"/>
        <v>1.3071345254697423E-4</v>
      </c>
      <c r="R25">
        <f t="shared" si="13"/>
        <v>-110912436</v>
      </c>
      <c r="S25">
        <f t="shared" si="14"/>
        <v>0.29820632726114699</v>
      </c>
      <c r="T25">
        <f t="shared" si="15"/>
        <v>113220680</v>
      </c>
      <c r="U25">
        <f t="shared" si="16"/>
        <v>4035</v>
      </c>
      <c r="V25">
        <f t="shared" si="17"/>
        <v>24940.799999999996</v>
      </c>
      <c r="W25">
        <f t="shared" si="18"/>
        <v>11918539.5</v>
      </c>
      <c r="X25">
        <f t="shared" si="19"/>
        <v>-155467158.19999999</v>
      </c>
      <c r="Y25">
        <f t="shared" si="20"/>
        <v>-155450946.90000001</v>
      </c>
      <c r="Z25">
        <f t="shared" si="21"/>
        <v>186082726</v>
      </c>
      <c r="AA25">
        <f t="shared" si="22"/>
        <v>200228350</v>
      </c>
      <c r="AB25">
        <f t="shared" si="23"/>
        <v>186082726</v>
      </c>
      <c r="AC25">
        <f t="shared" si="24"/>
        <v>170621600</v>
      </c>
      <c r="AD25">
        <f t="shared" si="25"/>
        <v>8506.9159338379141</v>
      </c>
      <c r="AE25">
        <f t="shared" si="26"/>
        <v>-18104445.88541251</v>
      </c>
      <c r="AF25">
        <f t="shared" si="27"/>
        <v>7.9837422613514786E-2</v>
      </c>
      <c r="AG25">
        <f t="shared" si="28"/>
        <v>1.2875332573166096</v>
      </c>
      <c r="AH25">
        <f t="shared" si="29"/>
        <v>1.0079621796466782</v>
      </c>
      <c r="AI25">
        <f t="shared" si="30"/>
        <v>9.8712042869230042E-3</v>
      </c>
      <c r="AJ25" s="3">
        <f t="shared" si="31"/>
        <v>0.1581174810925193</v>
      </c>
      <c r="AK25">
        <f t="shared" si="32"/>
        <v>0.1581164897277183</v>
      </c>
      <c r="AL25">
        <f t="shared" si="33"/>
        <v>0.15811283417745081</v>
      </c>
      <c r="AM25">
        <f t="shared" si="0"/>
        <v>-0.18039879087051777</v>
      </c>
      <c r="AN25">
        <f t="shared" si="34"/>
        <v>-0.18003495824431928</v>
      </c>
      <c r="AO25">
        <f t="shared" si="35"/>
        <v>3.1415926381877934</v>
      </c>
      <c r="AP25">
        <f t="shared" si="36"/>
        <v>1042.8196721311476</v>
      </c>
      <c r="AQ25">
        <f t="shared" si="37"/>
        <v>1.0760800508259212</v>
      </c>
      <c r="AR25">
        <f t="shared" si="38"/>
        <v>0.14740543390824784</v>
      </c>
      <c r="AS25">
        <f t="shared" si="39"/>
        <v>2984954</v>
      </c>
      <c r="AT25">
        <f t="shared" si="40"/>
        <v>1.0905535055350553</v>
      </c>
      <c r="AU25">
        <f t="shared" si="41"/>
        <v>0.16809612268289786</v>
      </c>
      <c r="AV25">
        <f t="shared" si="42"/>
        <v>0.29198457398107813</v>
      </c>
      <c r="AW25">
        <f t="shared" si="43"/>
        <v>0.40998252087784037</v>
      </c>
      <c r="AX25">
        <f t="shared" si="44"/>
        <v>0.29803290514108149</v>
      </c>
      <c r="AY25">
        <f t="shared" si="45"/>
        <v>0.47482409301861372</v>
      </c>
      <c r="AZ25">
        <f t="shared" si="46"/>
        <v>9.4915891363593647E-3</v>
      </c>
      <c r="BA25">
        <f t="shared" si="47"/>
        <v>1.0251105050315058E-2</v>
      </c>
      <c r="BB25">
        <f t="shared" si="48"/>
        <v>4.3315564655628906E-2</v>
      </c>
      <c r="BC25">
        <f t="shared" si="49"/>
        <v>0.1673579018051112</v>
      </c>
      <c r="BD25">
        <f t="shared" si="50"/>
        <v>7.9834849647411305E-2</v>
      </c>
      <c r="BE25">
        <f t="shared" si="51"/>
        <v>-1.0251105050315058E-2</v>
      </c>
      <c r="BF25">
        <f t="shared" si="52"/>
        <v>3.6646010251702242E-2</v>
      </c>
      <c r="BG25">
        <f t="shared" si="1"/>
        <v>-0.34203275620736862</v>
      </c>
      <c r="BH25">
        <f t="shared" si="2"/>
        <v>-0.36556254427580875</v>
      </c>
      <c r="BI25">
        <f t="shared" si="3"/>
        <v>0.41273959989955639</v>
      </c>
      <c r="BJ25">
        <f>(2*(RED-GREEN-BLUE))/(GREEN-BLUE)</f>
        <v>-106.51485148514851</v>
      </c>
      <c r="BK25">
        <f>SWIR1/SWIR2</f>
        <v>1.0760800508259212</v>
      </c>
      <c r="BL25">
        <f>AEROSOL/GREEN</f>
        <v>1.033513312232359</v>
      </c>
      <c r="BM25">
        <f>GREEN/RED</f>
        <v>1.0207145572025846</v>
      </c>
      <c r="BN25">
        <f>NIR/GREEN</f>
        <v>1.3756283746043567</v>
      </c>
      <c r="BO25">
        <f>SWIR2/NIR</f>
        <v>0.8521350747783718</v>
      </c>
      <c r="BP25">
        <f>SWIR2/RED</f>
        <v>1.1965032307107564</v>
      </c>
      <c r="BQ25">
        <f>NIR/GREEN</f>
        <v>1.3756283746043567</v>
      </c>
      <c r="BR25">
        <f>NIR/SWIR2</f>
        <v>1.1735228716645489</v>
      </c>
      <c r="BS25">
        <f>NIR/RED</f>
        <v>1.404123907259597</v>
      </c>
      <c r="BT25">
        <f>RED/BLUE</f>
        <v>0.99848197343453515</v>
      </c>
      <c r="BU25">
        <f>RED/GREEN</f>
        <v>0.97970582759262703</v>
      </c>
      <c r="BV25">
        <f>RED/NIR</f>
        <v>0.71218785951140284</v>
      </c>
      <c r="BW25">
        <f>SWIR1/NIR</f>
        <v>0.9169655545780605</v>
      </c>
      <c r="BX25">
        <f>2.5*(NIR-RED)+(NIR+(6*RED)-(7.5*BLUE))</f>
        <v>9503.5</v>
      </c>
      <c r="BY25">
        <f>NIR - 2.4*RED</f>
        <v>-10480.599999999999</v>
      </c>
      <c r="BZ25">
        <f>(SWIR1-NIR)/(SWIR1+NIR)</f>
        <v>-4.3315564655628906E-2</v>
      </c>
      <c r="CA25">
        <f>NIR/(RED+SWIR2)</f>
        <v>0.63925419622772106</v>
      </c>
      <c r="CB25">
        <f>(NIR/RED)</f>
        <v>1.404123907259597</v>
      </c>
      <c r="CC25">
        <f>(0.3037*BLUE)+(0.2793*GREEN)+(0.4773*RED)+(0.5585*NIR)+(0.1863*SWIR2)</f>
        <v>21823.187900000001</v>
      </c>
      <c r="CD25">
        <f>-0.2848*BLUE-0.2435*GREEN-0.5436*RED+0.7243*NIR+0.084*SWIR1-0.18*SWIR2</f>
        <v>-1763.6942999999985</v>
      </c>
      <c r="CE25">
        <f>0.1509*BLUE+0.1973*GREEN+0.3279*RED+0.3406*NIR-0.7112*SWIR1-0.4272*SWIR2</f>
        <v>-2822.3140000000003</v>
      </c>
      <c r="CF25">
        <f>(NIR-RED)/(NIR+RED+0.5)</f>
        <v>0.16809280082208564</v>
      </c>
      <c r="CG25">
        <f>((RED-GREEN)/(RED+GREEN))+0.5</f>
        <v>0.48974889494968493</v>
      </c>
      <c r="CH25">
        <f>(GREEN-RED)/(GREEN+RED-BLUE)</f>
        <v>2.0324445273168002E-2</v>
      </c>
      <c r="CI25">
        <f>(0.1*(NIR-RED))/(0.1*(NIR+RED))</f>
        <v>0.16809612268289789</v>
      </c>
      <c r="CJ25">
        <f>(SWIR1-NIR)/(SWIR1+NIR)</f>
        <v>-4.3315564655628906E-2</v>
      </c>
      <c r="CK25">
        <f>NDBI-NDVI</f>
        <v>-0.21141168733852683</v>
      </c>
      <c r="CL25">
        <f>(GREEN-SWIR1)/(GREEN+SWIR1)</f>
        <v>-0.11559361106537132</v>
      </c>
    </row>
    <row r="26" spans="1:90" x14ac:dyDescent="0.25">
      <c r="A26">
        <v>10705</v>
      </c>
      <c r="B26">
        <v>10096</v>
      </c>
      <c r="C26">
        <v>10067</v>
      </c>
      <c r="D26">
        <v>9819</v>
      </c>
      <c r="E26">
        <v>12483</v>
      </c>
      <c r="F26">
        <v>12020</v>
      </c>
      <c r="G26">
        <v>10953</v>
      </c>
      <c r="H26">
        <v>2720</v>
      </c>
      <c r="I26">
        <f t="shared" si="4"/>
        <v>0.11945117029862792</v>
      </c>
      <c r="J26">
        <f t="shared" si="5"/>
        <v>12612.343360000001</v>
      </c>
      <c r="K26">
        <f t="shared" si="6"/>
        <v>1.0785219902796503</v>
      </c>
      <c r="L26">
        <f t="shared" si="7"/>
        <v>1.0974162329955264</v>
      </c>
      <c r="M26">
        <f t="shared" si="8"/>
        <v>7.5075075075075074E-4</v>
      </c>
      <c r="N26">
        <f t="shared" si="9"/>
        <v>-8.0784490846566389E-9</v>
      </c>
      <c r="O26">
        <f t="shared" si="10"/>
        <v>-12591492.5</v>
      </c>
      <c r="P26">
        <f t="shared" si="11"/>
        <v>125666360</v>
      </c>
      <c r="Q26">
        <f t="shared" si="12"/>
        <v>1.2628496315747736E-4</v>
      </c>
      <c r="R26">
        <f t="shared" si="13"/>
        <v>-99122805</v>
      </c>
      <c r="S26">
        <f t="shared" si="14"/>
        <v>0.23769564968117898</v>
      </c>
      <c r="T26">
        <f t="shared" si="15"/>
        <v>101636432</v>
      </c>
      <c r="U26">
        <f t="shared" si="16"/>
        <v>2416</v>
      </c>
      <c r="V26">
        <f t="shared" si="17"/>
        <v>20140.199999999997</v>
      </c>
      <c r="W26">
        <f t="shared" si="18"/>
        <v>42478745.5</v>
      </c>
      <c r="X26">
        <f t="shared" si="19"/>
        <v>-122530797.8</v>
      </c>
      <c r="Y26">
        <f t="shared" si="20"/>
        <v>-122515802.90000001</v>
      </c>
      <c r="Z26">
        <f t="shared" si="21"/>
        <v>136736366</v>
      </c>
      <c r="AA26">
        <f t="shared" si="22"/>
        <v>150045660</v>
      </c>
      <c r="AB26">
        <f t="shared" si="23"/>
        <v>136736366</v>
      </c>
      <c r="AC26">
        <f t="shared" si="24"/>
        <v>131655060</v>
      </c>
      <c r="AD26">
        <f t="shared" si="25"/>
        <v>5328.9402533348275</v>
      </c>
      <c r="AE26">
        <f t="shared" si="26"/>
        <v>-7113710.240649729</v>
      </c>
      <c r="AF26">
        <f t="shared" si="27"/>
        <v>6.52872574470518E-2</v>
      </c>
      <c r="AG26">
        <f t="shared" si="28"/>
        <v>1.2241572461554129</v>
      </c>
      <c r="AH26">
        <f t="shared" si="29"/>
        <v>1.2589995324918186</v>
      </c>
      <c r="AI26">
        <f t="shared" si="30"/>
        <v>5.468301330869685E-3</v>
      </c>
      <c r="AJ26" s="3">
        <f t="shared" si="31"/>
        <v>0.10713968957871398</v>
      </c>
      <c r="AK26">
        <f t="shared" si="32"/>
        <v>0.10713892939118835</v>
      </c>
      <c r="AL26">
        <f t="shared" si="33"/>
        <v>0.10713612629291709</v>
      </c>
      <c r="AM26">
        <f t="shared" si="0"/>
        <v>-0.23525087300128653</v>
      </c>
      <c r="AN26">
        <f t="shared" si="34"/>
        <v>-0.22870647842071118</v>
      </c>
      <c r="AO26">
        <f t="shared" si="35"/>
        <v>1.1186329231791099E-7</v>
      </c>
      <c r="AP26">
        <f t="shared" si="36"/>
        <v>983.01639344262298</v>
      </c>
      <c r="AQ26">
        <f t="shared" si="37"/>
        <v>1.0974162329955264</v>
      </c>
      <c r="AR26">
        <f t="shared" si="38"/>
        <v>0.10425171048494296</v>
      </c>
      <c r="AS26">
        <f t="shared" si="39"/>
        <v>-362007</v>
      </c>
      <c r="AT26">
        <f t="shared" si="40"/>
        <v>1.0385191347753744</v>
      </c>
      <c r="AU26">
        <f t="shared" si="41"/>
        <v>0.1194511702986279</v>
      </c>
      <c r="AV26">
        <f t="shared" si="42"/>
        <v>0.30334579381506999</v>
      </c>
      <c r="AW26">
        <f t="shared" si="43"/>
        <v>0.38564676078964444</v>
      </c>
      <c r="AX26">
        <f t="shared" si="44"/>
        <v>0.31100744539528563</v>
      </c>
      <c r="AY26">
        <f t="shared" si="45"/>
        <v>0.4354463130659767</v>
      </c>
      <c r="AZ26">
        <f t="shared" si="46"/>
        <v>-1.4382780340227148E-3</v>
      </c>
      <c r="BA26">
        <f t="shared" si="47"/>
        <v>1.2471085185557678E-2</v>
      </c>
      <c r="BB26">
        <f t="shared" si="48"/>
        <v>1.8895645431171695E-2</v>
      </c>
      <c r="BC26">
        <f t="shared" si="49"/>
        <v>0.10571770228973826</v>
      </c>
      <c r="BD26">
        <f t="shared" si="50"/>
        <v>6.5284178187403993E-2</v>
      </c>
      <c r="BE26">
        <f t="shared" si="51"/>
        <v>-1.2471085185557678E-2</v>
      </c>
      <c r="BF26">
        <f t="shared" si="52"/>
        <v>4.6445827710790928E-2</v>
      </c>
      <c r="BG26">
        <f t="shared" si="1"/>
        <v>-0.22426564292086149</v>
      </c>
      <c r="BH26">
        <f t="shared" si="2"/>
        <v>-0.4120805369127517</v>
      </c>
      <c r="BI26">
        <f t="shared" si="3"/>
        <v>0.39385147231310574</v>
      </c>
      <c r="BJ26">
        <f>(2*(RED-GREEN-BLUE))/(GREEN-BLUE)</f>
        <v>713.37931034482756</v>
      </c>
      <c r="BK26">
        <f>SWIR1/SWIR2</f>
        <v>1.0974162329955264</v>
      </c>
      <c r="BL26">
        <f>AEROSOL/GREEN</f>
        <v>1.063375384921029</v>
      </c>
      <c r="BM26">
        <f>GREEN/RED</f>
        <v>1.0252571544963847</v>
      </c>
      <c r="BN26">
        <f>NIR/GREEN</f>
        <v>1.23999205324327</v>
      </c>
      <c r="BO26">
        <f>SWIR2/NIR</f>
        <v>0.87743330930064889</v>
      </c>
      <c r="BP26">
        <f>SWIR2/RED</f>
        <v>1.1154903758020165</v>
      </c>
      <c r="BQ26">
        <f>NIR/GREEN</f>
        <v>1.23999205324327</v>
      </c>
      <c r="BR26">
        <f>NIR/SWIR2</f>
        <v>1.1396877567789647</v>
      </c>
      <c r="BS26">
        <f>NIR/RED</f>
        <v>1.2713107241063244</v>
      </c>
      <c r="BT26">
        <f>RED/BLUE</f>
        <v>0.97256339144215531</v>
      </c>
      <c r="BU26">
        <f>RED/GREEN</f>
        <v>0.97536505413728025</v>
      </c>
      <c r="BV26">
        <f>RED/NIR</f>
        <v>0.78658976207642395</v>
      </c>
      <c r="BW26">
        <f>SWIR1/NIR</f>
        <v>0.96290955699751657</v>
      </c>
      <c r="BX26">
        <f>2.5*(NIR-RED)+(NIR+(6*RED)-(7.5*BLUE))</f>
        <v>2337</v>
      </c>
      <c r="BY26">
        <f>NIR - 2.4*RED</f>
        <v>-11082.599999999999</v>
      </c>
      <c r="BZ26">
        <f>(SWIR1-NIR)/(SWIR1+NIR)</f>
        <v>-1.8895645431171695E-2</v>
      </c>
      <c r="CA26">
        <f>NIR/(RED+SWIR2)</f>
        <v>0.60095320623916815</v>
      </c>
      <c r="CB26">
        <f>(NIR/RED)</f>
        <v>1.2713107241063244</v>
      </c>
      <c r="CC26">
        <f>(0.3037*BLUE)+(0.2793*GREEN)+(0.4773*RED)+(0.5585*NIR)+(0.1863*SWIR2)</f>
        <v>19576.776399999999</v>
      </c>
      <c r="CD26">
        <f>-0.2848*BLUE-0.2435*GREEN-0.5436*RED+0.7243*NIR+0.084*SWIR1-0.18*SWIR2</f>
        <v>-2584.6867999999986</v>
      </c>
      <c r="CE26">
        <f>0.1509*BLUE+0.1973*GREEN+0.3279*RED+0.3406*NIR-0.7112*SWIR1-0.4272*SWIR2</f>
        <v>-2246.6801999999989</v>
      </c>
      <c r="CF26">
        <f>(NIR-RED)/(NIR+RED+0.5)</f>
        <v>0.11944849232148862</v>
      </c>
      <c r="CG26">
        <f>((RED-GREEN)/(RED+GREEN))+0.5</f>
        <v>0.48752891481444233</v>
      </c>
      <c r="CH26">
        <f>(GREEN-RED)/(GREEN+RED-BLUE)</f>
        <v>2.5331971399387129E-2</v>
      </c>
      <c r="CI26">
        <f>(0.1*(NIR-RED))/(0.1*(NIR+RED))</f>
        <v>0.11945117029862792</v>
      </c>
      <c r="CJ26">
        <f>(SWIR1-NIR)/(SWIR1+NIR)</f>
        <v>-1.8895645431171695E-2</v>
      </c>
      <c r="CK26">
        <f>NDBI-NDVI</f>
        <v>-0.13834681572979962</v>
      </c>
      <c r="CL26">
        <f>(GREEN-SWIR1)/(GREEN+SWIR1)</f>
        <v>-8.8423054285326208E-2</v>
      </c>
    </row>
    <row r="27" spans="1:90" x14ac:dyDescent="0.25">
      <c r="A27">
        <v>9987</v>
      </c>
      <c r="B27">
        <v>9278</v>
      </c>
      <c r="C27">
        <v>9299</v>
      </c>
      <c r="D27">
        <v>8639</v>
      </c>
      <c r="E27">
        <v>11416</v>
      </c>
      <c r="F27">
        <v>9982</v>
      </c>
      <c r="G27">
        <v>8704</v>
      </c>
      <c r="H27">
        <v>2720</v>
      </c>
      <c r="I27">
        <f t="shared" si="4"/>
        <v>0.13846920967339815</v>
      </c>
      <c r="J27">
        <f t="shared" si="5"/>
        <v>11609.255560000001</v>
      </c>
      <c r="K27">
        <f t="shared" si="6"/>
        <v>1.3079549557105015</v>
      </c>
      <c r="L27">
        <f t="shared" si="7"/>
        <v>1.146829044117647</v>
      </c>
      <c r="M27">
        <f t="shared" si="8"/>
        <v>7.2020165646380992E-4</v>
      </c>
      <c r="N27">
        <f t="shared" si="9"/>
        <v>-1.0040285988317428E-8</v>
      </c>
      <c r="O27">
        <f t="shared" si="10"/>
        <v>-10581345.200000001</v>
      </c>
      <c r="P27">
        <f t="shared" si="11"/>
        <v>106157383</v>
      </c>
      <c r="Q27">
        <f t="shared" si="12"/>
        <v>1.4210659660290298E-4</v>
      </c>
      <c r="R27">
        <f t="shared" si="13"/>
        <v>-80144003</v>
      </c>
      <c r="S27">
        <f t="shared" si="14"/>
        <v>0.26026746043206767</v>
      </c>
      <c r="T27">
        <f t="shared" si="15"/>
        <v>86276122</v>
      </c>
      <c r="U27">
        <f t="shared" si="16"/>
        <v>2117</v>
      </c>
      <c r="V27">
        <f t="shared" si="17"/>
        <v>18759.399999999998</v>
      </c>
      <c r="W27">
        <f t="shared" si="18"/>
        <v>54756606</v>
      </c>
      <c r="X27">
        <f t="shared" si="19"/>
        <v>-98586785.599999994</v>
      </c>
      <c r="Y27">
        <f t="shared" si="20"/>
        <v>-98573549.400000006</v>
      </c>
      <c r="Z27">
        <f t="shared" si="21"/>
        <v>99374163</v>
      </c>
      <c r="AA27">
        <f t="shared" si="22"/>
        <v>113954512</v>
      </c>
      <c r="AB27">
        <f t="shared" si="23"/>
        <v>99374163</v>
      </c>
      <c r="AC27">
        <f t="shared" si="24"/>
        <v>86883328</v>
      </c>
      <c r="AD27">
        <f t="shared" si="25"/>
        <v>5554.9307421904214</v>
      </c>
      <c r="AE27">
        <f t="shared" si="26"/>
        <v>-7726037.0818908662</v>
      </c>
      <c r="AF27">
        <f t="shared" si="27"/>
        <v>0.13479442468533984</v>
      </c>
      <c r="AG27">
        <f t="shared" si="28"/>
        <v>1.1554578076166222</v>
      </c>
      <c r="AH27">
        <f t="shared" si="29"/>
        <v>1.86468200270636</v>
      </c>
      <c r="AI27">
        <f t="shared" si="30"/>
        <v>1.8649869916472682E-2</v>
      </c>
      <c r="AJ27" s="3">
        <f t="shared" si="31"/>
        <v>0.10219647598358678</v>
      </c>
      <c r="AK27">
        <f t="shared" si="32"/>
        <v>0.10219568663722607</v>
      </c>
      <c r="AL27">
        <f t="shared" si="33"/>
        <v>0.10219277602790147</v>
      </c>
      <c r="AM27">
        <f t="shared" si="0"/>
        <v>-0.23875570966558865</v>
      </c>
      <c r="AN27">
        <f t="shared" si="34"/>
        <v>-0.22218437010288206</v>
      </c>
      <c r="AO27">
        <f t="shared" si="35"/>
        <v>3.1415924850858721</v>
      </c>
      <c r="AP27">
        <f t="shared" si="36"/>
        <v>892.32786885245912</v>
      </c>
      <c r="AQ27">
        <f t="shared" si="37"/>
        <v>1.146829044117647</v>
      </c>
      <c r="AR27">
        <f t="shared" si="38"/>
        <v>0.12105048610184367</v>
      </c>
      <c r="AS27">
        <f t="shared" si="39"/>
        <v>239736</v>
      </c>
      <c r="AT27">
        <f t="shared" si="40"/>
        <v>1.1436585854538168</v>
      </c>
      <c r="AU27">
        <f t="shared" si="41"/>
        <v>0.13846920967339815</v>
      </c>
      <c r="AV27">
        <f t="shared" si="42"/>
        <v>0.29430401308169246</v>
      </c>
      <c r="AW27">
        <f t="shared" si="43"/>
        <v>0.38890781494855897</v>
      </c>
      <c r="AX27">
        <f t="shared" si="44"/>
        <v>0.31678817196974857</v>
      </c>
      <c r="AY27">
        <f t="shared" si="45"/>
        <v>0.45098662260493788</v>
      </c>
      <c r="AZ27">
        <f t="shared" si="46"/>
        <v>1.1304301017387092E-3</v>
      </c>
      <c r="BA27">
        <f t="shared" si="47"/>
        <v>3.6793399487122312E-2</v>
      </c>
      <c r="BB27">
        <f t="shared" si="48"/>
        <v>6.7015608935414528E-2</v>
      </c>
      <c r="BC27">
        <f t="shared" si="49"/>
        <v>0.10331497052285686</v>
      </c>
      <c r="BD27">
        <f t="shared" si="50"/>
        <v>0.13479125248508947</v>
      </c>
      <c r="BE27">
        <f t="shared" si="51"/>
        <v>-3.6793399487122312E-2</v>
      </c>
      <c r="BF27">
        <f t="shared" si="52"/>
        <v>6.8393449641442797E-2</v>
      </c>
      <c r="BG27">
        <f t="shared" si="1"/>
        <v>-0.23096231457242583</v>
      </c>
      <c r="BH27">
        <f t="shared" si="2"/>
        <v>-0.40898736798509006</v>
      </c>
      <c r="BI27">
        <f t="shared" si="3"/>
        <v>0.4109705792111274</v>
      </c>
      <c r="BJ27">
        <f>(2*(RED-GREEN-BLUE))/(GREEN-BLUE)</f>
        <v>-946.47619047619048</v>
      </c>
      <c r="BK27">
        <f>SWIR1/SWIR2</f>
        <v>1.146829044117647</v>
      </c>
      <c r="BL27">
        <f>AEROSOL/GREEN</f>
        <v>1.0739864501559306</v>
      </c>
      <c r="BM27">
        <f>GREEN/RED</f>
        <v>1.076397731218891</v>
      </c>
      <c r="BN27">
        <f>NIR/GREEN</f>
        <v>1.2276588880524788</v>
      </c>
      <c r="BO27">
        <f>SWIR2/NIR</f>
        <v>0.76243868255080594</v>
      </c>
      <c r="BP27">
        <f>SWIR2/RED</f>
        <v>1.0075240189836787</v>
      </c>
      <c r="BQ27">
        <f>NIR/GREEN</f>
        <v>1.2276588880524788</v>
      </c>
      <c r="BR27">
        <f>NIR/SWIR2</f>
        <v>1.3115808823529411</v>
      </c>
      <c r="BS27">
        <f>NIR/RED</f>
        <v>1.3214492418103947</v>
      </c>
      <c r="BT27">
        <f>RED/BLUE</f>
        <v>0.9311273981461522</v>
      </c>
      <c r="BU27">
        <f>RED/GREEN</f>
        <v>0.9290246263039037</v>
      </c>
      <c r="BV27">
        <f>RED/NIR</f>
        <v>0.75674491941135247</v>
      </c>
      <c r="BW27">
        <f>SWIR1/NIR</f>
        <v>0.87438682550805891</v>
      </c>
      <c r="BX27">
        <f>2.5*(NIR-RED)+(NIR+(6*RED)-(7.5*BLUE))</f>
        <v>607.5</v>
      </c>
      <c r="BY27">
        <f>NIR - 2.4*RED</f>
        <v>-9317.5999999999985</v>
      </c>
      <c r="BZ27">
        <f>(SWIR1-NIR)/(SWIR1+NIR)</f>
        <v>-6.7015608935414528E-2</v>
      </c>
      <c r="CA27">
        <f>NIR/(RED+SWIR2)</f>
        <v>0.65824828461050566</v>
      </c>
      <c r="CB27">
        <f>(NIR/RED)</f>
        <v>1.3214492418103947</v>
      </c>
      <c r="CC27">
        <f>(0.3037*BLUE)+(0.2793*GREEN)+(0.4773*RED)+(0.5585*NIR)+(0.1863*SWIR2)</f>
        <v>17535.725199999997</v>
      </c>
      <c r="CD27">
        <f>-0.2848*BLUE-0.2435*GREEN-0.5436*RED+0.7243*NIR+0.084*SWIR1-0.18*SWIR2</f>
        <v>-2062.4645</v>
      </c>
      <c r="CE27">
        <f>0.1509*BLUE+0.1973*GREEN+0.3279*RED+0.3406*NIR-0.7112*SWIR1-0.4272*SWIR2</f>
        <v>-861.786599999999</v>
      </c>
      <c r="CF27">
        <f>(NIR-RED)/(NIR+RED+0.5)</f>
        <v>0.13846575752287402</v>
      </c>
      <c r="CG27">
        <f>((RED-GREEN)/(RED+GREEN))+0.5</f>
        <v>0.46320660051287771</v>
      </c>
      <c r="CH27">
        <f>(GREEN-RED)/(GREEN+RED-BLUE)</f>
        <v>7.6212471131639717E-2</v>
      </c>
      <c r="CI27">
        <f>(0.1*(NIR-RED))/(0.1*(NIR+RED))</f>
        <v>0.13846920967339815</v>
      </c>
      <c r="CJ27">
        <f>(SWIR1-NIR)/(SWIR1+NIR)</f>
        <v>-6.7015608935414528E-2</v>
      </c>
      <c r="CK27">
        <f>NDBI-NDVI</f>
        <v>-0.20548481860881268</v>
      </c>
      <c r="CL27">
        <f>(GREEN-SWIR1)/(GREEN+SWIR1)</f>
        <v>-3.5423473886209221E-2</v>
      </c>
    </row>
    <row r="28" spans="1:90" x14ac:dyDescent="0.25">
      <c r="A28">
        <v>9680</v>
      </c>
      <c r="B28">
        <v>8997</v>
      </c>
      <c r="C28">
        <v>9257</v>
      </c>
      <c r="D28">
        <v>8100</v>
      </c>
      <c r="E28">
        <v>9659</v>
      </c>
      <c r="F28">
        <v>8234</v>
      </c>
      <c r="G28">
        <v>7102</v>
      </c>
      <c r="H28">
        <v>2720</v>
      </c>
      <c r="I28">
        <f t="shared" si="4"/>
        <v>8.7786474463652231E-2</v>
      </c>
      <c r="J28">
        <f t="shared" si="5"/>
        <v>9648.6017599999996</v>
      </c>
      <c r="K28">
        <f t="shared" si="6"/>
        <v>1.3760765841249361</v>
      </c>
      <c r="L28">
        <f t="shared" si="7"/>
        <v>1.1593917206420727</v>
      </c>
      <c r="M28">
        <f t="shared" si="8"/>
        <v>1.2828736369467607E-3</v>
      </c>
      <c r="N28">
        <f t="shared" si="9"/>
        <v>-1.2656586747906783E-8</v>
      </c>
      <c r="O28">
        <f t="shared" si="10"/>
        <v>-8680239.4000000004</v>
      </c>
      <c r="P28">
        <f t="shared" si="11"/>
        <v>89413362</v>
      </c>
      <c r="Q28">
        <f t="shared" si="12"/>
        <v>1.2881809828264764E-4</v>
      </c>
      <c r="R28">
        <f t="shared" si="13"/>
        <v>-72867600</v>
      </c>
      <c r="S28">
        <f t="shared" si="14"/>
        <v>0.20307607689747253</v>
      </c>
      <c r="T28">
        <f t="shared" si="15"/>
        <v>83285229</v>
      </c>
      <c r="U28">
        <f t="shared" si="16"/>
        <v>402</v>
      </c>
      <c r="V28">
        <f t="shared" si="17"/>
        <v>15081.599999999999</v>
      </c>
      <c r="W28">
        <f t="shared" si="18"/>
        <v>74693998.5</v>
      </c>
      <c r="X28">
        <f t="shared" si="19"/>
        <v>-78206617.400000006</v>
      </c>
      <c r="Y28">
        <f t="shared" si="20"/>
        <v>-78194311.5</v>
      </c>
      <c r="Z28">
        <f t="shared" si="21"/>
        <v>68607475</v>
      </c>
      <c r="AA28">
        <f t="shared" si="22"/>
        <v>79532206</v>
      </c>
      <c r="AB28">
        <f t="shared" si="23"/>
        <v>68607475</v>
      </c>
      <c r="AC28">
        <f t="shared" si="24"/>
        <v>58477868</v>
      </c>
      <c r="AD28">
        <f t="shared" si="25"/>
        <v>3118.95607984459</v>
      </c>
      <c r="AE28">
        <f t="shared" si="26"/>
        <v>-2445052.9259200385</v>
      </c>
      <c r="AF28">
        <f t="shared" si="27"/>
        <v>0.15256021077350437</v>
      </c>
      <c r="AG28">
        <f t="shared" si="28"/>
        <v>1.0165432098765432</v>
      </c>
      <c r="AH28">
        <f t="shared" si="29"/>
        <v>-2.624242424242424</v>
      </c>
      <c r="AI28">
        <f t="shared" si="30"/>
        <v>3.9791075791188117E-2</v>
      </c>
      <c r="AJ28" s="3">
        <f t="shared" si="31"/>
        <v>2.1251850285472617E-2</v>
      </c>
      <c r="AK28">
        <f t="shared" si="32"/>
        <v>2.1251670529325192E-2</v>
      </c>
      <c r="AL28">
        <f t="shared" si="33"/>
        <v>2.1251007704811874E-2</v>
      </c>
      <c r="AM28">
        <f t="shared" si="0"/>
        <v>-0.30792104037545232</v>
      </c>
      <c r="AN28">
        <f t="shared" si="34"/>
        <v>-0.28494225644062776</v>
      </c>
      <c r="AO28">
        <f t="shared" si="35"/>
        <v>3.1415926395722678</v>
      </c>
      <c r="AP28">
        <f t="shared" si="36"/>
        <v>864.06557377049182</v>
      </c>
      <c r="AQ28">
        <f t="shared" si="37"/>
        <v>1.1593917206420727</v>
      </c>
      <c r="AR28">
        <f t="shared" si="38"/>
        <v>7.6447147188762277E-2</v>
      </c>
      <c r="AS28">
        <f t="shared" si="39"/>
        <v>2511340</v>
      </c>
      <c r="AT28">
        <f t="shared" si="40"/>
        <v>1.1730629098858392</v>
      </c>
      <c r="AU28">
        <f t="shared" si="41"/>
        <v>8.7786474463652203E-2</v>
      </c>
      <c r="AV28">
        <f t="shared" si="42"/>
        <v>0.29982232750962395</v>
      </c>
      <c r="AW28">
        <f t="shared" si="43"/>
        <v>0.35752887177968612</v>
      </c>
      <c r="AX28">
        <f t="shared" si="44"/>
        <v>0.34264880071068998</v>
      </c>
      <c r="AY28">
        <f t="shared" si="45"/>
        <v>0.40914727551243707</v>
      </c>
      <c r="AZ28">
        <f t="shared" si="46"/>
        <v>1.4243453489646105E-2</v>
      </c>
      <c r="BA28">
        <f t="shared" si="47"/>
        <v>6.6658984847611916E-2</v>
      </c>
      <c r="BB28">
        <f t="shared" si="48"/>
        <v>7.9640082713910473E-2</v>
      </c>
      <c r="BC28">
        <f t="shared" si="49"/>
        <v>3.5484562607204118E-2</v>
      </c>
      <c r="BD28">
        <f t="shared" si="50"/>
        <v>0.15255653003997374</v>
      </c>
      <c r="BE28">
        <f t="shared" si="51"/>
        <v>-6.6658984847611916E-2</v>
      </c>
      <c r="BF28">
        <f t="shared" si="52"/>
        <v>7.3813249869587899E-2</v>
      </c>
      <c r="BG28">
        <f t="shared" si="1"/>
        <v>-0.13065096394785741</v>
      </c>
      <c r="BH28">
        <f t="shared" si="2"/>
        <v>-0.46358259517396494</v>
      </c>
      <c r="BI28">
        <f t="shared" si="3"/>
        <v>0.39452833009418448</v>
      </c>
      <c r="BJ28">
        <f>(2*(RED-GREEN-BLUE))/(GREEN-BLUE)</f>
        <v>-78.107692307692304</v>
      </c>
      <c r="BK28">
        <f>SWIR1/SWIR2</f>
        <v>1.1593917206420727</v>
      </c>
      <c r="BL28">
        <f>AEROSOL/GREEN</f>
        <v>1.0456951496165063</v>
      </c>
      <c r="BM28">
        <f>GREEN/RED</f>
        <v>1.1428395061728396</v>
      </c>
      <c r="BN28">
        <f>NIR/GREEN</f>
        <v>1.0434265960894458</v>
      </c>
      <c r="BO28">
        <f>SWIR2/NIR</f>
        <v>0.73527280256755356</v>
      </c>
      <c r="BP28">
        <f>SWIR2/RED</f>
        <v>0.87679012345679008</v>
      </c>
      <c r="BQ28">
        <f>NIR/GREEN</f>
        <v>1.0434265960894458</v>
      </c>
      <c r="BR28">
        <f>NIR/SWIR2</f>
        <v>1.3600394255139396</v>
      </c>
      <c r="BS28">
        <f>NIR/RED</f>
        <v>1.192469135802469</v>
      </c>
      <c r="BT28">
        <f>RED/BLUE</f>
        <v>0.90030010003334449</v>
      </c>
      <c r="BU28">
        <f>RED/GREEN</f>
        <v>0.87501350329480398</v>
      </c>
      <c r="BV28">
        <f>RED/NIR</f>
        <v>0.83859612796355731</v>
      </c>
      <c r="BW28">
        <f>SWIR1/NIR</f>
        <v>0.85246919971011492</v>
      </c>
      <c r="BX28">
        <f>2.5*(NIR-RED)+(NIR+(6*RED)-(7.5*BLUE))</f>
        <v>-5321</v>
      </c>
      <c r="BY28">
        <f>NIR - 2.4*RED</f>
        <v>-9781</v>
      </c>
      <c r="BZ28">
        <f>(SWIR1-NIR)/(SWIR1+NIR)</f>
        <v>-7.9640082713910473E-2</v>
      </c>
      <c r="CA28">
        <f>NIR/(RED+SWIR2)</f>
        <v>0.63537692408893565</v>
      </c>
      <c r="CB28">
        <f>(NIR/RED)</f>
        <v>1.192469135802469</v>
      </c>
      <c r="CC28">
        <f>(0.3037*BLUE)+(0.2793*GREEN)+(0.4773*RED)+(0.5585*NIR)+(0.1863*SWIR2)</f>
        <v>15901.6531</v>
      </c>
      <c r="CD28">
        <f>-0.2848*BLUE-0.2435*GREEN-0.5436*RED+0.7243*NIR+0.084*SWIR1-0.18*SWIR2</f>
        <v>-2810.2753999999995</v>
      </c>
      <c r="CE28">
        <f>0.1509*BLUE+0.1973*GREEN+0.3279*RED+0.3406*NIR-0.7112*SWIR1-0.4272*SWIR2</f>
        <v>239.90360000000055</v>
      </c>
      <c r="CF28">
        <f>(NIR-RED)/(NIR+RED+0.5)</f>
        <v>8.7784002928010363E-2</v>
      </c>
      <c r="CG28">
        <f>((RED-GREEN)/(RED+GREEN))+0.5</f>
        <v>0.4333410151523881</v>
      </c>
      <c r="CH28">
        <f>(GREEN-RED)/(GREEN+RED-BLUE)</f>
        <v>0.13839712918660288</v>
      </c>
      <c r="CI28">
        <f>(0.1*(NIR-RED))/(0.1*(NIR+RED))</f>
        <v>8.7786474463652231E-2</v>
      </c>
      <c r="CJ28">
        <f>(SWIR1-NIR)/(SWIR1+NIR)</f>
        <v>-7.9640082713910473E-2</v>
      </c>
      <c r="CK28">
        <f>NDBI-NDVI</f>
        <v>-0.16742655717756272</v>
      </c>
      <c r="CL28">
        <f>(GREEN-SWIR1)/(GREEN+SWIR1)</f>
        <v>5.8487221999885652E-2</v>
      </c>
    </row>
    <row r="29" spans="1:90" x14ac:dyDescent="0.25">
      <c r="A29">
        <v>10133</v>
      </c>
      <c r="B29">
        <v>9646</v>
      </c>
      <c r="C29">
        <v>9916</v>
      </c>
      <c r="D29">
        <v>8810</v>
      </c>
      <c r="E29">
        <v>8233</v>
      </c>
      <c r="F29">
        <v>7337</v>
      </c>
      <c r="G29">
        <v>6839</v>
      </c>
      <c r="H29">
        <v>2720</v>
      </c>
      <c r="I29">
        <f t="shared" si="4"/>
        <v>-3.3855541864695179E-2</v>
      </c>
      <c r="J29">
        <f t="shared" si="5"/>
        <v>7804.8733600000005</v>
      </c>
      <c r="K29">
        <f t="shared" si="6"/>
        <v>1.2591549870002861</v>
      </c>
      <c r="L29">
        <f t="shared" si="7"/>
        <v>1.072817663401082</v>
      </c>
      <c r="M29">
        <f t="shared" si="8"/>
        <v>-3.4662045060658577E-3</v>
      </c>
      <c r="N29">
        <f t="shared" si="9"/>
        <v>-1.3652218450333373E-8</v>
      </c>
      <c r="O29">
        <f t="shared" si="10"/>
        <v>-7931082.5</v>
      </c>
      <c r="P29">
        <f t="shared" si="11"/>
        <v>81638427</v>
      </c>
      <c r="Q29">
        <f t="shared" si="12"/>
        <v>9.4242259268433732E-5</v>
      </c>
      <c r="R29">
        <f t="shared" si="13"/>
        <v>-84972450</v>
      </c>
      <c r="S29">
        <f t="shared" si="14"/>
        <v>0.10128883502918302</v>
      </c>
      <c r="T29">
        <f t="shared" si="15"/>
        <v>95649736</v>
      </c>
      <c r="U29">
        <f t="shared" si="16"/>
        <v>-1683</v>
      </c>
      <c r="V29">
        <f t="shared" si="17"/>
        <v>10949.2</v>
      </c>
      <c r="W29">
        <f t="shared" si="18"/>
        <v>99150703.5</v>
      </c>
      <c r="X29">
        <f t="shared" si="19"/>
        <v>-72504159.799999997</v>
      </c>
      <c r="Y29">
        <f t="shared" si="20"/>
        <v>-72491002.5</v>
      </c>
      <c r="Z29">
        <f t="shared" si="21"/>
        <v>56315403</v>
      </c>
      <c r="AA29">
        <f t="shared" si="22"/>
        <v>60405521</v>
      </c>
      <c r="AB29">
        <f t="shared" si="23"/>
        <v>56315403</v>
      </c>
      <c r="AC29">
        <f t="shared" si="24"/>
        <v>50177743</v>
      </c>
      <c r="AD29">
        <f t="shared" si="25"/>
        <v>-1152.9831020623699</v>
      </c>
      <c r="AE29">
        <f t="shared" si="26"/>
        <v>-351115.61651240371</v>
      </c>
      <c r="AF29">
        <f t="shared" si="27"/>
        <v>9.2493955727528693E-2</v>
      </c>
      <c r="AG29">
        <f t="shared" si="28"/>
        <v>0.83280363223609533</v>
      </c>
      <c r="AH29">
        <f t="shared" si="29"/>
        <v>0.33624454148471616</v>
      </c>
      <c r="AI29">
        <f t="shared" si="30"/>
        <v>3.5938152946092768E-2</v>
      </c>
      <c r="AJ29" s="3">
        <f t="shared" si="31"/>
        <v>-9.2732381949418699E-2</v>
      </c>
      <c r="AK29">
        <f t="shared" si="32"/>
        <v>-9.2731564436040012E-2</v>
      </c>
      <c r="AL29">
        <f t="shared" si="33"/>
        <v>-9.2728549980027275E-2</v>
      </c>
      <c r="AM29">
        <f t="shared" si="0"/>
        <v>-0.40759129339809319</v>
      </c>
      <c r="AN29">
        <f t="shared" si="34"/>
        <v>-0.3892206684224192</v>
      </c>
      <c r="AO29">
        <f t="shared" si="35"/>
        <v>3.1415926409996326</v>
      </c>
      <c r="AP29">
        <f t="shared" si="36"/>
        <v>930.22950819672133</v>
      </c>
      <c r="AQ29">
        <f t="shared" si="37"/>
        <v>1.072817663401082</v>
      </c>
      <c r="AR29">
        <f t="shared" si="38"/>
        <v>-2.9417793000527485E-2</v>
      </c>
      <c r="AS29">
        <f t="shared" si="39"/>
        <v>2222910</v>
      </c>
      <c r="AT29">
        <f t="shared" si="40"/>
        <v>1.1221207578029166</v>
      </c>
      <c r="AU29">
        <f t="shared" si="41"/>
        <v>-3.3855541864695186E-2</v>
      </c>
      <c r="AV29">
        <f t="shared" si="42"/>
        <v>0.32679253681516379</v>
      </c>
      <c r="AW29">
        <f t="shared" si="43"/>
        <v>0.3053896657887904</v>
      </c>
      <c r="AX29">
        <f t="shared" si="44"/>
        <v>0.36781779739604586</v>
      </c>
      <c r="AY29">
        <f t="shared" si="45"/>
        <v>0.3028960278525083</v>
      </c>
      <c r="AZ29">
        <f t="shared" si="46"/>
        <v>1.380226970657397E-2</v>
      </c>
      <c r="BA29">
        <f t="shared" si="47"/>
        <v>5.9062266367617217E-2</v>
      </c>
      <c r="BB29">
        <f t="shared" si="48"/>
        <v>5.7546563904945405E-2</v>
      </c>
      <c r="BC29">
        <f t="shared" si="49"/>
        <v>-7.9031265730745565E-2</v>
      </c>
      <c r="BD29">
        <f t="shared" si="50"/>
        <v>9.2489384288747339E-2</v>
      </c>
      <c r="BE29">
        <f t="shared" si="51"/>
        <v>-5.9062266367617217E-2</v>
      </c>
      <c r="BF29">
        <f t="shared" si="52"/>
        <v>3.5129796839729117E-2</v>
      </c>
      <c r="BG29">
        <f t="shared" si="1"/>
        <v>4.7264814356951609E-2</v>
      </c>
      <c r="BH29">
        <f t="shared" si="2"/>
        <v>-0.55017074170195324</v>
      </c>
      <c r="BI29">
        <f t="shared" si="3"/>
        <v>0.33980291505863841</v>
      </c>
      <c r="BJ29">
        <f>(2*(RED-GREEN-BLUE))/(GREEN-BLUE)</f>
        <v>-79.644444444444446</v>
      </c>
      <c r="BK29">
        <f>SWIR1/SWIR2</f>
        <v>1.072817663401082</v>
      </c>
      <c r="BL29">
        <f>AEROSOL/GREEN</f>
        <v>1.02188382412263</v>
      </c>
      <c r="BM29">
        <f>GREEN/RED</f>
        <v>1.125539160045403</v>
      </c>
      <c r="BN29">
        <f>NIR/GREEN</f>
        <v>0.83027430415490122</v>
      </c>
      <c r="BO29">
        <f>SWIR2/NIR</f>
        <v>0.83068140410542934</v>
      </c>
      <c r="BP29">
        <f>SWIR2/RED</f>
        <v>0.77627695800227015</v>
      </c>
      <c r="BQ29">
        <f>NIR/GREEN</f>
        <v>0.83027430415490122</v>
      </c>
      <c r="BR29">
        <f>NIR/SWIR2</f>
        <v>1.2038309694399767</v>
      </c>
      <c r="BS29">
        <f>NIR/RED</f>
        <v>0.93450624290578888</v>
      </c>
      <c r="BT29">
        <f>RED/BLUE</f>
        <v>0.91333195106780007</v>
      </c>
      <c r="BU29">
        <f>RED/GREEN</f>
        <v>0.88846308995562728</v>
      </c>
      <c r="BV29">
        <f>RED/NIR</f>
        <v>1.0700838090610956</v>
      </c>
      <c r="BW29">
        <f>SWIR1/NIR</f>
        <v>0.89116968298311672</v>
      </c>
      <c r="BX29">
        <f>2.5*(NIR-RED)+(NIR+(6*RED)-(7.5*BLUE))</f>
        <v>-12694.5</v>
      </c>
      <c r="BY29">
        <f>NIR - 2.4*RED</f>
        <v>-12911</v>
      </c>
      <c r="BZ29">
        <f>(SWIR1-NIR)/(SWIR1+NIR)</f>
        <v>-5.7546563904945405E-2</v>
      </c>
      <c r="CA29">
        <f>NIR/(RED+SWIR2)</f>
        <v>0.52610390440283727</v>
      </c>
      <c r="CB29">
        <f>(NIR/RED)</f>
        <v>0.93450624290578888</v>
      </c>
      <c r="CC29">
        <f>(0.3037*BLUE)+(0.2793*GREEN)+(0.4773*RED)+(0.5585*NIR)+(0.1863*SWIR2)</f>
        <v>15776.278200000001</v>
      </c>
      <c r="CD29">
        <f>-0.2848*BLUE-0.2435*GREEN-0.5436*RED+0.7243*NIR+0.084*SWIR1-0.18*SWIR2</f>
        <v>-4602.3929000000007</v>
      </c>
      <c r="CE29">
        <f>0.1509*BLUE+0.1973*GREEN+0.3279*RED+0.3406*NIR-0.7112*SWIR1-0.4272*SWIR2</f>
        <v>965.27179999999998</v>
      </c>
      <c r="CF29">
        <f>(NIR-RED)/(NIR+RED+0.5)</f>
        <v>-3.3854548654912428E-2</v>
      </c>
      <c r="CG29">
        <f>((RED-GREEN)/(RED+GREEN))+0.5</f>
        <v>0.44093773363238276</v>
      </c>
      <c r="CH29">
        <f>(GREEN-RED)/(GREEN+RED-BLUE)</f>
        <v>0.12180616740088106</v>
      </c>
      <c r="CI29">
        <f>(0.1*(NIR-RED))/(0.1*(NIR+RED))</f>
        <v>-3.3855541864695179E-2</v>
      </c>
      <c r="CJ29">
        <f>(SWIR1-NIR)/(SWIR1+NIR)</f>
        <v>-5.7546563904945405E-2</v>
      </c>
      <c r="CK29">
        <f>NDBI-NDVI</f>
        <v>-2.3691022040250226E-2</v>
      </c>
      <c r="CL29">
        <f>(GREEN-SWIR1)/(GREEN+SWIR1)</f>
        <v>0.14948124963774417</v>
      </c>
    </row>
    <row r="30" spans="1:90" x14ac:dyDescent="0.25">
      <c r="A30">
        <v>10237</v>
      </c>
      <c r="B30">
        <v>9822</v>
      </c>
      <c r="C30">
        <v>10012</v>
      </c>
      <c r="D30">
        <v>9038</v>
      </c>
      <c r="E30">
        <v>8101</v>
      </c>
      <c r="F30">
        <v>7231</v>
      </c>
      <c r="G30">
        <v>6875</v>
      </c>
      <c r="H30">
        <v>2720</v>
      </c>
      <c r="I30">
        <f t="shared" si="4"/>
        <v>-5.4670634226034194E-2</v>
      </c>
      <c r="J30">
        <f t="shared" si="5"/>
        <v>7598.5045599999976</v>
      </c>
      <c r="K30">
        <f t="shared" si="6"/>
        <v>1.2551063834413061</v>
      </c>
      <c r="L30">
        <f t="shared" si="7"/>
        <v>1.0517818181818182</v>
      </c>
      <c r="M30">
        <f t="shared" si="8"/>
        <v>-2.1344717182497333E-3</v>
      </c>
      <c r="N30">
        <f t="shared" si="9"/>
        <v>-1.3524645777573484E-8</v>
      </c>
      <c r="O30">
        <f t="shared" si="10"/>
        <v>-7946170.1000000006</v>
      </c>
      <c r="P30">
        <f t="shared" si="11"/>
        <v>81107211</v>
      </c>
      <c r="Q30">
        <f t="shared" si="12"/>
        <v>8.952523181520525E-5</v>
      </c>
      <c r="R30">
        <f t="shared" si="13"/>
        <v>-88762198</v>
      </c>
      <c r="S30">
        <f t="shared" si="14"/>
        <v>8.8316937831119366E-2</v>
      </c>
      <c r="T30">
        <f t="shared" si="15"/>
        <v>98337864</v>
      </c>
      <c r="U30">
        <f t="shared" si="16"/>
        <v>-1911</v>
      </c>
      <c r="V30">
        <f t="shared" si="17"/>
        <v>10404.399999999998</v>
      </c>
      <c r="W30">
        <f t="shared" si="18"/>
        <v>102475021.5</v>
      </c>
      <c r="X30">
        <f t="shared" si="19"/>
        <v>-73188356.599999994</v>
      </c>
      <c r="Y30">
        <f t="shared" si="20"/>
        <v>-73174893.299999997</v>
      </c>
      <c r="Z30">
        <f t="shared" si="21"/>
        <v>55704387</v>
      </c>
      <c r="AA30">
        <f t="shared" si="22"/>
        <v>58578331</v>
      </c>
      <c r="AB30">
        <f t="shared" si="23"/>
        <v>55704387</v>
      </c>
      <c r="AC30">
        <f t="shared" si="24"/>
        <v>49713125</v>
      </c>
      <c r="AD30">
        <f t="shared" si="25"/>
        <v>-1872.9726946527028</v>
      </c>
      <c r="AE30">
        <f t="shared" si="26"/>
        <v>-896955.77642330434</v>
      </c>
      <c r="AF30">
        <f t="shared" si="27"/>
        <v>8.1869002118038575E-2</v>
      </c>
      <c r="AG30">
        <f t="shared" si="28"/>
        <v>0.80006638636866567</v>
      </c>
      <c r="AH30">
        <f t="shared" si="29"/>
        <v>0.41818181818181815</v>
      </c>
      <c r="AI30">
        <f t="shared" si="30"/>
        <v>2.9935191852690054E-2</v>
      </c>
      <c r="AJ30" s="3">
        <f t="shared" si="31"/>
        <v>-0.10550433390382598</v>
      </c>
      <c r="AK30">
        <f t="shared" si="32"/>
        <v>-0.10550340194643011</v>
      </c>
      <c r="AL30">
        <f t="shared" si="33"/>
        <v>-0.10549996549582499</v>
      </c>
      <c r="AM30">
        <f t="shared" si="0"/>
        <v>-0.42001073921603721</v>
      </c>
      <c r="AN30">
        <f t="shared" si="34"/>
        <v>-0.40326323155684873</v>
      </c>
      <c r="AO30">
        <f t="shared" si="35"/>
        <v>3.1415926360183204</v>
      </c>
      <c r="AP30">
        <f t="shared" si="36"/>
        <v>946.62295081967216</v>
      </c>
      <c r="AQ30">
        <f t="shared" si="37"/>
        <v>1.0517818181818182</v>
      </c>
      <c r="AR30">
        <f t="shared" si="38"/>
        <v>-4.7533704823223541E-2</v>
      </c>
      <c r="AS30">
        <f t="shared" si="39"/>
        <v>1539190</v>
      </c>
      <c r="AT30">
        <f t="shared" si="40"/>
        <v>1.1203153090858802</v>
      </c>
      <c r="AU30">
        <f t="shared" si="41"/>
        <v>-5.4670634226034159E-2</v>
      </c>
      <c r="AV30">
        <f t="shared" si="42"/>
        <v>0.33287908364332808</v>
      </c>
      <c r="AW30">
        <f t="shared" si="43"/>
        <v>0.29836838422157563</v>
      </c>
      <c r="AX30">
        <f t="shared" si="44"/>
        <v>0.36875253213509629</v>
      </c>
      <c r="AY30">
        <f t="shared" si="45"/>
        <v>0.28383518225039622</v>
      </c>
      <c r="AZ30">
        <f t="shared" si="46"/>
        <v>9.5795099324392455E-3</v>
      </c>
      <c r="BA30">
        <f t="shared" si="47"/>
        <v>5.1128608923884517E-2</v>
      </c>
      <c r="BB30">
        <f t="shared" si="48"/>
        <v>5.6744064701278372E-2</v>
      </c>
      <c r="BC30">
        <f t="shared" si="49"/>
        <v>-9.6021871338503595E-2</v>
      </c>
      <c r="BD30">
        <f t="shared" si="50"/>
        <v>8.186431623931624E-2</v>
      </c>
      <c r="BE30">
        <f t="shared" si="51"/>
        <v>-5.1128608923884517E-2</v>
      </c>
      <c r="BF30">
        <f t="shared" si="52"/>
        <v>2.523748759393166E-2</v>
      </c>
      <c r="BG30">
        <f t="shared" si="1"/>
        <v>7.5728494674733832E-2</v>
      </c>
      <c r="BH30">
        <f t="shared" si="2"/>
        <v>-0.56178833202607303</v>
      </c>
      <c r="BI30">
        <f t="shared" si="3"/>
        <v>0.32955009087200032</v>
      </c>
      <c r="BJ30">
        <f>(2*(RED-GREEN-BLUE))/(GREEN-BLUE)</f>
        <v>-113.6421052631579</v>
      </c>
      <c r="BK30">
        <f>SWIR1/SWIR2</f>
        <v>1.0517818181818182</v>
      </c>
      <c r="BL30">
        <f>AEROSOL/GREEN</f>
        <v>1.0224730323611666</v>
      </c>
      <c r="BM30">
        <f>GREEN/RED</f>
        <v>1.1077672051338792</v>
      </c>
      <c r="BN30">
        <f>NIR/GREEN</f>
        <v>0.80912904514582507</v>
      </c>
      <c r="BO30">
        <f>SWIR2/NIR</f>
        <v>0.84866065917787925</v>
      </c>
      <c r="BP30">
        <f>SWIR2/RED</f>
        <v>0.76067714096038952</v>
      </c>
      <c r="BQ30">
        <f>NIR/GREEN</f>
        <v>0.80912904514582507</v>
      </c>
      <c r="BR30">
        <f>NIR/SWIR2</f>
        <v>1.1783272727272727</v>
      </c>
      <c r="BS30">
        <f>NIR/RED</f>
        <v>0.89632662093383497</v>
      </c>
      <c r="BT30">
        <f>RED/BLUE</f>
        <v>0.92017918957442479</v>
      </c>
      <c r="BU30">
        <f>RED/GREEN</f>
        <v>0.90271673991210544</v>
      </c>
      <c r="BV30">
        <f>RED/NIR</f>
        <v>1.1156647327490434</v>
      </c>
      <c r="BW30">
        <f>SWIR1/NIR</f>
        <v>0.8926058511294902</v>
      </c>
      <c r="BX30">
        <f>2.5*(NIR-RED)+(NIR+(6*RED)-(7.5*BLUE))</f>
        <v>-13678.5</v>
      </c>
      <c r="BY30">
        <f>NIR - 2.4*RED</f>
        <v>-13590.2</v>
      </c>
      <c r="BZ30">
        <f>(SWIR1-NIR)/(SWIR1+NIR)</f>
        <v>-5.6744064701278372E-2</v>
      </c>
      <c r="CA30">
        <f>NIR/(RED+SWIR2)</f>
        <v>0.50908062590334946</v>
      </c>
      <c r="CB30">
        <f>(NIR/RED)</f>
        <v>0.89632662093383497</v>
      </c>
      <c r="CC30">
        <f>(0.3037*BLUE)+(0.2793*GREEN)+(0.4773*RED)+(0.5585*NIR)+(0.1863*SWIR2)</f>
        <v>15898.3514</v>
      </c>
      <c r="CD30">
        <f>-0.2848*BLUE-0.2435*GREEN-0.5436*RED+0.7243*NIR+0.084*SWIR1-0.18*SWIR2</f>
        <v>-4910.8261000000002</v>
      </c>
      <c r="CE30">
        <f>0.1509*BLUE+0.1973*GREEN+0.3279*RED+0.3406*NIR-0.7112*SWIR1-0.4272*SWIR2</f>
        <v>1100.5810000000001</v>
      </c>
      <c r="CF30">
        <f>(NIR-RED)/(NIR+RED+0.5)</f>
        <v>-5.4669039353540068E-2</v>
      </c>
      <c r="CG30">
        <f>((RED-GREEN)/(RED+GREEN))+0.5</f>
        <v>0.44887139107611551</v>
      </c>
      <c r="CH30">
        <f>(GREEN-RED)/(GREEN+RED-BLUE)</f>
        <v>0.10554833116601647</v>
      </c>
      <c r="CI30">
        <f>(0.1*(NIR-RED))/(0.1*(NIR+RED))</f>
        <v>-5.4670634226034187E-2</v>
      </c>
      <c r="CJ30">
        <f>(SWIR1-NIR)/(SWIR1+NIR)</f>
        <v>-5.6744064701278372E-2</v>
      </c>
      <c r="CK30">
        <f>NDBI-NDVI</f>
        <v>-2.0734304752441785E-3</v>
      </c>
      <c r="CL30">
        <f>(GREEN-SWIR1)/(GREEN+SWIR1)</f>
        <v>0.16128283941309518</v>
      </c>
    </row>
    <row r="31" spans="1:90" x14ac:dyDescent="0.25">
      <c r="A31">
        <v>10232</v>
      </c>
      <c r="B31">
        <v>9741</v>
      </c>
      <c r="C31">
        <v>9984</v>
      </c>
      <c r="D31">
        <v>8992</v>
      </c>
      <c r="E31">
        <v>8096</v>
      </c>
      <c r="F31">
        <v>7274</v>
      </c>
      <c r="G31">
        <v>6872</v>
      </c>
      <c r="H31">
        <v>2720</v>
      </c>
      <c r="I31">
        <f t="shared" si="4"/>
        <v>-5.2434456928838954E-2</v>
      </c>
      <c r="J31">
        <f t="shared" si="5"/>
        <v>7602.7075599999989</v>
      </c>
      <c r="K31">
        <f t="shared" si="6"/>
        <v>1.2387806206095675</v>
      </c>
      <c r="L31">
        <f t="shared" si="7"/>
        <v>1.0584982537834691</v>
      </c>
      <c r="M31">
        <f t="shared" si="8"/>
        <v>-2.232142857142857E-3</v>
      </c>
      <c r="N31">
        <f t="shared" si="9"/>
        <v>-1.3602237383938566E-8</v>
      </c>
      <c r="O31">
        <f t="shared" si="10"/>
        <v>-7875763.0000000009</v>
      </c>
      <c r="P31">
        <f t="shared" si="11"/>
        <v>80830463</v>
      </c>
      <c r="Q31">
        <f t="shared" si="12"/>
        <v>9.0179874988593846E-5</v>
      </c>
      <c r="R31">
        <f t="shared" si="13"/>
        <v>-87582080</v>
      </c>
      <c r="S31">
        <f t="shared" si="14"/>
        <v>8.9654053871452075E-2</v>
      </c>
      <c r="T31">
        <f t="shared" si="15"/>
        <v>97254144</v>
      </c>
      <c r="U31">
        <f t="shared" si="16"/>
        <v>-1888</v>
      </c>
      <c r="V31">
        <f t="shared" si="17"/>
        <v>10438.399999999998</v>
      </c>
      <c r="W31">
        <f t="shared" si="18"/>
        <v>99017665</v>
      </c>
      <c r="X31">
        <f t="shared" si="19"/>
        <v>-72770808.599999994</v>
      </c>
      <c r="Y31">
        <f t="shared" si="20"/>
        <v>-72757410.200000003</v>
      </c>
      <c r="Z31">
        <f t="shared" si="21"/>
        <v>55645696</v>
      </c>
      <c r="AA31">
        <f t="shared" si="22"/>
        <v>58890304</v>
      </c>
      <c r="AB31">
        <f t="shared" si="23"/>
        <v>55645696</v>
      </c>
      <c r="AC31">
        <f t="shared" si="24"/>
        <v>49986928</v>
      </c>
      <c r="AD31">
        <f t="shared" si="25"/>
        <v>-1790.9738127980806</v>
      </c>
      <c r="AE31">
        <f t="shared" si="26"/>
        <v>-821671.89834492165</v>
      </c>
      <c r="AF31">
        <f t="shared" si="27"/>
        <v>8.1779141268242095E-2</v>
      </c>
      <c r="AG31">
        <f t="shared" si="28"/>
        <v>0.80894128113879005</v>
      </c>
      <c r="AH31">
        <f t="shared" si="29"/>
        <v>0.43193022373909745</v>
      </c>
      <c r="AI31">
        <f t="shared" si="30"/>
        <v>3.1911320120927109E-2</v>
      </c>
      <c r="AJ31" s="3">
        <f t="shared" si="31"/>
        <v>-0.10442477876106195</v>
      </c>
      <c r="AK31">
        <f t="shared" si="32"/>
        <v>-0.10442385465615349</v>
      </c>
      <c r="AL31">
        <f t="shared" si="33"/>
        <v>-0.10442044716065428</v>
      </c>
      <c r="AM31">
        <f t="shared" si="0"/>
        <v>-0.41799360195535745</v>
      </c>
      <c r="AN31">
        <f t="shared" si="34"/>
        <v>-0.40189125295508277</v>
      </c>
      <c r="AO31">
        <f t="shared" si="35"/>
        <v>3.141592639736964</v>
      </c>
      <c r="AP31">
        <f t="shared" si="36"/>
        <v>941.54098360655746</v>
      </c>
      <c r="AQ31">
        <f t="shared" si="37"/>
        <v>1.0584982537834691</v>
      </c>
      <c r="AR31">
        <f t="shared" si="38"/>
        <v>-4.5585798729261981E-2</v>
      </c>
      <c r="AS31">
        <f t="shared" si="39"/>
        <v>1967328</v>
      </c>
      <c r="AT31">
        <f t="shared" si="40"/>
        <v>1.1130052240857851</v>
      </c>
      <c r="AU31">
        <f t="shared" si="41"/>
        <v>-5.2434456928838961E-2</v>
      </c>
      <c r="AV31">
        <f t="shared" si="42"/>
        <v>0.3321513002364066</v>
      </c>
      <c r="AW31">
        <f t="shared" si="43"/>
        <v>0.29905437352245862</v>
      </c>
      <c r="AX31">
        <f t="shared" si="44"/>
        <v>0.36879432624113473</v>
      </c>
      <c r="AY31">
        <f t="shared" si="45"/>
        <v>0.28589580686149935</v>
      </c>
      <c r="AZ31">
        <f t="shared" si="46"/>
        <v>1.2319391634980989E-2</v>
      </c>
      <c r="BA31">
        <f t="shared" si="47"/>
        <v>5.2276559865092748E-2</v>
      </c>
      <c r="BB31">
        <f t="shared" si="48"/>
        <v>5.3480806766428107E-2</v>
      </c>
      <c r="BC31">
        <f t="shared" si="49"/>
        <v>-9.2224028704378541E-2</v>
      </c>
      <c r="BD31">
        <f t="shared" si="50"/>
        <v>8.1774452164617845E-2</v>
      </c>
      <c r="BE31">
        <f t="shared" si="51"/>
        <v>-5.2276559865092748E-2</v>
      </c>
      <c r="BF31">
        <f t="shared" si="52"/>
        <v>2.8417927329280362E-2</v>
      </c>
      <c r="BG31">
        <f t="shared" si="1"/>
        <v>7.2862766114725017E-2</v>
      </c>
      <c r="BH31">
        <f t="shared" si="2"/>
        <v>-0.56015537989297259</v>
      </c>
      <c r="BI31">
        <f t="shared" si="3"/>
        <v>0.32968056953296804</v>
      </c>
      <c r="BJ31">
        <f>(2*(RED-GREEN-BLUE))/(GREEN-BLUE)</f>
        <v>-88.337448559670776</v>
      </c>
      <c r="BK31">
        <f>SWIR1/SWIR2</f>
        <v>1.0584982537834691</v>
      </c>
      <c r="BL31">
        <f>AEROSOL/GREEN</f>
        <v>1.0248397435897436</v>
      </c>
      <c r="BM31">
        <f>GREEN/RED</f>
        <v>1.1103202846975089</v>
      </c>
      <c r="BN31">
        <f>NIR/GREEN</f>
        <v>0.8108974358974359</v>
      </c>
      <c r="BO31">
        <f>SWIR2/NIR</f>
        <v>0.84881422924901184</v>
      </c>
      <c r="BP31">
        <f>SWIR2/RED</f>
        <v>0.76423487544483981</v>
      </c>
      <c r="BQ31">
        <f>NIR/GREEN</f>
        <v>0.8108974358974359</v>
      </c>
      <c r="BR31">
        <f>NIR/SWIR2</f>
        <v>1.1781140861466821</v>
      </c>
      <c r="BS31">
        <f>NIR/RED</f>
        <v>0.90035587188612098</v>
      </c>
      <c r="BT31">
        <f>RED/BLUE</f>
        <v>0.92310851041987474</v>
      </c>
      <c r="BU31">
        <f>RED/GREEN</f>
        <v>0.90064102564102566</v>
      </c>
      <c r="BV31">
        <f>RED/NIR</f>
        <v>1.1106719367588933</v>
      </c>
      <c r="BW31">
        <f>SWIR1/NIR</f>
        <v>0.89846837944664026</v>
      </c>
      <c r="BX31">
        <f>2.5*(NIR-RED)+(NIR+(6*RED)-(7.5*BLUE))</f>
        <v>-13249.5</v>
      </c>
      <c r="BY31">
        <f>NIR - 2.4*RED</f>
        <v>-13484.8</v>
      </c>
      <c r="BZ31">
        <f>(SWIR1-NIR)/(SWIR1+NIR)</f>
        <v>-5.3480806766428107E-2</v>
      </c>
      <c r="CA31">
        <f>NIR/(RED+SWIR2)</f>
        <v>0.51033787191124558</v>
      </c>
      <c r="CB31">
        <f>(NIR/RED)</f>
        <v>0.90035587188612098</v>
      </c>
      <c r="CC31">
        <f>(0.3037*BLUE)+(0.2793*GREEN)+(0.4773*RED)+(0.5585*NIR)+(0.1863*SWIR2)</f>
        <v>15840.624099999999</v>
      </c>
      <c r="CD31">
        <f>-0.2848*BLUE-0.2435*GREEN-0.5436*RED+0.7243*NIR+0.084*SWIR1-0.18*SWIR2</f>
        <v>-4855.4031999999988</v>
      </c>
      <c r="CE31">
        <f>0.1509*BLUE+0.1973*GREEN+0.3279*RED+0.3406*NIR-0.7112*SWIR1-0.4272*SWIR2</f>
        <v>1036.7472999999995</v>
      </c>
      <c r="CF31">
        <f>(NIR-RED)/(NIR+RED+0.5)</f>
        <v>-5.2432922725809752E-2</v>
      </c>
      <c r="CG31">
        <f>((RED-GREEN)/(RED+GREEN))+0.5</f>
        <v>0.44772344013490728</v>
      </c>
      <c r="CH31">
        <f>(GREEN-RED)/(GREEN+RED-BLUE)</f>
        <v>0.10741743367623173</v>
      </c>
      <c r="CI31">
        <f>(0.1*(NIR-RED))/(0.1*(NIR+RED))</f>
        <v>-5.2434456928838948E-2</v>
      </c>
      <c r="CJ31">
        <f>(SWIR1-NIR)/(SWIR1+NIR)</f>
        <v>-5.3480806766428107E-2</v>
      </c>
      <c r="CK31">
        <f>NDBI-NDVI</f>
        <v>-1.0463498375891528E-3</v>
      </c>
      <c r="CL31">
        <f>(GREEN-SWIR1)/(GREEN+SWIR1)</f>
        <v>0.15702862440607254</v>
      </c>
    </row>
    <row r="32" spans="1:90" x14ac:dyDescent="0.25">
      <c r="A32">
        <v>13168</v>
      </c>
      <c r="B32">
        <v>12627</v>
      </c>
      <c r="C32">
        <v>13055</v>
      </c>
      <c r="D32">
        <v>14451</v>
      </c>
      <c r="E32">
        <v>16024</v>
      </c>
      <c r="F32">
        <v>15942</v>
      </c>
      <c r="G32">
        <v>12811</v>
      </c>
      <c r="H32">
        <v>2720</v>
      </c>
      <c r="I32">
        <f t="shared" si="4"/>
        <v>5.1616078753076292E-2</v>
      </c>
      <c r="J32">
        <f t="shared" si="5"/>
        <v>15783.722759999999</v>
      </c>
      <c r="K32">
        <f t="shared" si="6"/>
        <v>1.0103137468087215</v>
      </c>
      <c r="L32">
        <f t="shared" si="7"/>
        <v>1.2443993443134806</v>
      </c>
      <c r="M32">
        <f t="shared" si="8"/>
        <v>1.2714558169103624E-3</v>
      </c>
      <c r="N32">
        <f t="shared" si="9"/>
        <v>-4.2758603895993816E-9</v>
      </c>
      <c r="O32">
        <f t="shared" si="10"/>
        <v>-20219275.400000002</v>
      </c>
      <c r="P32">
        <f t="shared" si="11"/>
        <v>209193319</v>
      </c>
      <c r="Q32">
        <f t="shared" si="12"/>
        <v>8.493685167173444E-5</v>
      </c>
      <c r="R32">
        <f t="shared" si="13"/>
        <v>-182458326</v>
      </c>
      <c r="S32">
        <f t="shared" si="14"/>
        <v>0.16784590501153127</v>
      </c>
      <c r="T32">
        <f t="shared" si="15"/>
        <v>164845485</v>
      </c>
      <c r="U32">
        <f t="shared" si="16"/>
        <v>2969</v>
      </c>
      <c r="V32">
        <f t="shared" si="17"/>
        <v>24006.6</v>
      </c>
      <c r="W32">
        <f t="shared" si="18"/>
        <v>-115965341.5</v>
      </c>
      <c r="X32">
        <f t="shared" si="19"/>
        <v>-231509914.40000001</v>
      </c>
      <c r="Y32">
        <f t="shared" si="20"/>
        <v>-231488080.59999999</v>
      </c>
      <c r="Z32">
        <f t="shared" si="21"/>
        <v>205296519</v>
      </c>
      <c r="AA32">
        <f t="shared" si="22"/>
        <v>255454608</v>
      </c>
      <c r="AB32">
        <f t="shared" si="23"/>
        <v>205296519</v>
      </c>
      <c r="AC32">
        <f t="shared" si="24"/>
        <v>204232962</v>
      </c>
      <c r="AD32">
        <f t="shared" si="25"/>
        <v>3146.9741759774247</v>
      </c>
      <c r="AE32">
        <f t="shared" si="26"/>
        <v>-2501616.7668912206</v>
      </c>
      <c r="AF32">
        <f t="shared" si="27"/>
        <v>0.11142939582009714</v>
      </c>
      <c r="AG32">
        <f t="shared" si="28"/>
        <v>1.1031762507784928</v>
      </c>
      <c r="AH32">
        <f t="shared" si="29"/>
        <v>0.2388900479866472</v>
      </c>
      <c r="AI32">
        <f t="shared" si="30"/>
        <v>-1.8199593893359404E-2</v>
      </c>
      <c r="AJ32" s="3">
        <f t="shared" si="31"/>
        <v>0.10210117266756079</v>
      </c>
      <c r="AK32">
        <f t="shared" si="32"/>
        <v>0.10210061088422087</v>
      </c>
      <c r="AL32">
        <f t="shared" si="33"/>
        <v>0.10209853936158324</v>
      </c>
      <c r="AM32">
        <f t="shared" si="0"/>
        <v>-0.23157339471538868</v>
      </c>
      <c r="AN32">
        <f t="shared" si="34"/>
        <v>-0.26377211118768668</v>
      </c>
      <c r="AO32">
        <f t="shared" si="35"/>
        <v>3.141592647522458</v>
      </c>
      <c r="AP32">
        <f t="shared" si="36"/>
        <v>1315.8360655737706</v>
      </c>
      <c r="AQ32">
        <f t="shared" si="37"/>
        <v>1.2443993443134806</v>
      </c>
      <c r="AR32">
        <f t="shared" si="38"/>
        <v>4.4873035251423374E-2</v>
      </c>
      <c r="AS32">
        <f t="shared" si="39"/>
        <v>6858272</v>
      </c>
      <c r="AT32">
        <f t="shared" si="40"/>
        <v>1.0051436457157195</v>
      </c>
      <c r="AU32">
        <f t="shared" si="41"/>
        <v>5.1616078753076326E-2</v>
      </c>
      <c r="AV32">
        <f t="shared" si="42"/>
        <v>0.3319779462439697</v>
      </c>
      <c r="AW32">
        <f t="shared" si="43"/>
        <v>0.36811394440615669</v>
      </c>
      <c r="AX32">
        <f t="shared" si="44"/>
        <v>0.29990810934987366</v>
      </c>
      <c r="AY32">
        <f t="shared" si="45"/>
        <v>0.37843824598378462</v>
      </c>
      <c r="AZ32">
        <f t="shared" si="46"/>
        <v>1.6665368740752279E-2</v>
      </c>
      <c r="BA32">
        <f t="shared" si="47"/>
        <v>-5.0752563077146803E-2</v>
      </c>
      <c r="BB32">
        <f t="shared" si="48"/>
        <v>2.5652255521491584E-3</v>
      </c>
      <c r="BC32">
        <f t="shared" si="49"/>
        <v>0.11856479704024292</v>
      </c>
      <c r="BD32">
        <f t="shared" si="50"/>
        <v>0.11142708513958731</v>
      </c>
      <c r="BE32">
        <f t="shared" si="51"/>
        <v>5.0752563077146803E-2</v>
      </c>
      <c r="BF32">
        <f t="shared" si="52"/>
        <v>0.10889298507981776</v>
      </c>
      <c r="BG32">
        <f t="shared" si="1"/>
        <v>-0.11771734408056647</v>
      </c>
      <c r="BH32">
        <f t="shared" si="2"/>
        <v>-0.4293142439945154</v>
      </c>
      <c r="BI32">
        <f t="shared" si="3"/>
        <v>0.32945106955593706</v>
      </c>
      <c r="BJ32">
        <f>(2*(RED-GREEN-BLUE))/(GREEN-BLUE)</f>
        <v>-52.481308411214954</v>
      </c>
      <c r="BK32">
        <f>SWIR1/SWIR2</f>
        <v>1.2443993443134806</v>
      </c>
      <c r="BL32">
        <f>AEROSOL/GREEN</f>
        <v>1.0086556874760628</v>
      </c>
      <c r="BM32">
        <f>GREEN/RED</f>
        <v>0.90339768874126358</v>
      </c>
      <c r="BN32">
        <f>NIR/GREEN</f>
        <v>1.2274224435082344</v>
      </c>
      <c r="BO32">
        <f>SWIR2/NIR</f>
        <v>0.79948826759860214</v>
      </c>
      <c r="BP32">
        <f>SWIR2/RED</f>
        <v>0.88651304407999443</v>
      </c>
      <c r="BQ32">
        <f>NIR/GREEN</f>
        <v>1.2274224435082344</v>
      </c>
      <c r="BR32">
        <f>NIR/SWIR2</f>
        <v>1.2508000936695027</v>
      </c>
      <c r="BS32">
        <f>NIR/RED</f>
        <v>1.1088505985744932</v>
      </c>
      <c r="BT32">
        <f>RED/BLUE</f>
        <v>1.1444523639819435</v>
      </c>
      <c r="BU32">
        <f>RED/GREEN</f>
        <v>1.1069322098812715</v>
      </c>
      <c r="BV32">
        <f>RED/NIR</f>
        <v>0.90183474787818274</v>
      </c>
      <c r="BW32">
        <f>SWIR1/NIR</f>
        <v>0.99488267598602098</v>
      </c>
      <c r="BX32">
        <f>2.5*(NIR-RED)+(NIR+(6*RED)-(7.5*BLUE))</f>
        <v>11960</v>
      </c>
      <c r="BY32">
        <f>NIR - 2.4*RED</f>
        <v>-18658.400000000001</v>
      </c>
      <c r="BZ32">
        <f>(SWIR1-NIR)/(SWIR1+NIR)</f>
        <v>-2.5652255521491584E-3</v>
      </c>
      <c r="CA32">
        <f>NIR/(RED+SWIR2)</f>
        <v>0.5877778592913212</v>
      </c>
      <c r="CB32">
        <f>(NIR/RED)</f>
        <v>1.1088505985744932</v>
      </c>
      <c r="CC32">
        <f>(0.3037*BLUE)+(0.2793*GREEN)+(0.4773*RED)+(0.5585*NIR)+(0.1863*SWIR2)</f>
        <v>25714.637000000002</v>
      </c>
      <c r="CD32">
        <f>-0.2848*BLUE-0.2435*GREEN-0.5436*RED+0.7243*NIR+0.084*SWIR1-0.18*SWIR2</f>
        <v>-3991.2944999999991</v>
      </c>
      <c r="CE32">
        <f>0.1509*BLUE+0.1973*GREEN+0.3279*RED+0.3406*NIR-0.7112*SWIR1-0.4272*SWIR2</f>
        <v>-2133.3865000000014</v>
      </c>
      <c r="CF32">
        <f>(NIR-RED)/(NIR+RED+0.5)</f>
        <v>5.1615231907597904E-2</v>
      </c>
      <c r="CG32">
        <f>((RED-GREEN)/(RED+GREEN))+0.5</f>
        <v>0.55075256307714682</v>
      </c>
      <c r="CH32">
        <f>(GREEN-RED)/(GREEN+RED-BLUE)</f>
        <v>-9.3823509644465355E-2</v>
      </c>
      <c r="CI32">
        <f>(0.1*(NIR-RED))/(0.1*(NIR+RED))</f>
        <v>5.1616078753076299E-2</v>
      </c>
      <c r="CJ32">
        <f>(SWIR1-NIR)/(SWIR1+NIR)</f>
        <v>-2.5652255521491584E-3</v>
      </c>
      <c r="CK32">
        <f>NDBI-NDVI</f>
        <v>-5.4181304305225449E-2</v>
      </c>
      <c r="CL32">
        <f>(GREEN-SWIR1)/(GREEN+SWIR1)</f>
        <v>-9.956202365761975E-2</v>
      </c>
    </row>
    <row r="33" spans="1:90" x14ac:dyDescent="0.25">
      <c r="A33">
        <v>13222</v>
      </c>
      <c r="B33">
        <v>13124</v>
      </c>
      <c r="C33">
        <v>13056</v>
      </c>
      <c r="D33">
        <v>14206</v>
      </c>
      <c r="E33">
        <v>16614</v>
      </c>
      <c r="F33">
        <v>15604</v>
      </c>
      <c r="G33">
        <v>12673</v>
      </c>
      <c r="H33">
        <v>2720</v>
      </c>
      <c r="I33">
        <f t="shared" si="4"/>
        <v>7.813108371187541E-2</v>
      </c>
      <c r="J33">
        <f t="shared" si="5"/>
        <v>16535.828759999997</v>
      </c>
      <c r="K33">
        <f t="shared" si="6"/>
        <v>1.1336435680013821</v>
      </c>
      <c r="L33">
        <f t="shared" si="7"/>
        <v>1.2312790972934586</v>
      </c>
      <c r="M33">
        <f t="shared" si="8"/>
        <v>8.3056478405315617E-4</v>
      </c>
      <c r="N33">
        <f t="shared" si="9"/>
        <v>-4.1951345388969147E-9</v>
      </c>
      <c r="O33">
        <f t="shared" si="10"/>
        <v>-21789428.200000003</v>
      </c>
      <c r="P33">
        <f t="shared" si="11"/>
        <v>216912383</v>
      </c>
      <c r="Q33">
        <f t="shared" si="12"/>
        <v>8.957612152280313E-5</v>
      </c>
      <c r="R33">
        <f t="shared" si="13"/>
        <v>-186425338</v>
      </c>
      <c r="S33">
        <f t="shared" si="14"/>
        <v>0.19323196070986404</v>
      </c>
      <c r="T33">
        <f t="shared" si="15"/>
        <v>171346944</v>
      </c>
      <c r="U33">
        <f t="shared" si="16"/>
        <v>3558</v>
      </c>
      <c r="V33">
        <f t="shared" si="17"/>
        <v>25667.599999999999</v>
      </c>
      <c r="W33">
        <f t="shared" si="18"/>
        <v>-48542984</v>
      </c>
      <c r="X33">
        <f t="shared" si="19"/>
        <v>-235964403.40000001</v>
      </c>
      <c r="Y33">
        <f t="shared" si="20"/>
        <v>-235942853.59999999</v>
      </c>
      <c r="Z33">
        <f t="shared" si="21"/>
        <v>210562278</v>
      </c>
      <c r="AA33">
        <f t="shared" si="22"/>
        <v>259244856</v>
      </c>
      <c r="AB33">
        <f t="shared" si="23"/>
        <v>210562278</v>
      </c>
      <c r="AC33">
        <f t="shared" si="24"/>
        <v>197749492</v>
      </c>
      <c r="AD33">
        <f t="shared" si="25"/>
        <v>4816.9609188689346</v>
      </c>
      <c r="AE33">
        <f t="shared" si="26"/>
        <v>-5824373.287558794</v>
      </c>
      <c r="AF33">
        <f t="shared" si="27"/>
        <v>0.13456700419843257</v>
      </c>
      <c r="AG33">
        <f t="shared" si="28"/>
        <v>1.0984091229058144</v>
      </c>
      <c r="AH33">
        <f t="shared" si="29"/>
        <v>0.5336206896551724</v>
      </c>
      <c r="AI33">
        <f t="shared" si="30"/>
        <v>-2.2791063208712249E-2</v>
      </c>
      <c r="AJ33" s="3">
        <f t="shared" si="31"/>
        <v>0.11991911021233569</v>
      </c>
      <c r="AK33">
        <f t="shared" si="32"/>
        <v>0.11991846353373221</v>
      </c>
      <c r="AL33">
        <f t="shared" si="33"/>
        <v>0.11991607896665908</v>
      </c>
      <c r="AM33">
        <f t="shared" si="0"/>
        <v>-0.22353600972098892</v>
      </c>
      <c r="AN33">
        <f t="shared" si="34"/>
        <v>-0.24268392743185341</v>
      </c>
      <c r="AO33">
        <f t="shared" si="35"/>
        <v>3.6718090107074342E-8</v>
      </c>
      <c r="AP33">
        <f t="shared" si="36"/>
        <v>1324.1311475409836</v>
      </c>
      <c r="AQ33">
        <f t="shared" si="37"/>
        <v>1.2312790972934586</v>
      </c>
      <c r="AR33">
        <f t="shared" si="38"/>
        <v>6.8002395793181847E-2</v>
      </c>
      <c r="AS33">
        <f t="shared" si="39"/>
        <v>-1129752</v>
      </c>
      <c r="AT33">
        <f t="shared" si="40"/>
        <v>1.0647269930786978</v>
      </c>
      <c r="AU33">
        <f t="shared" si="41"/>
        <v>7.8131083711875396E-2</v>
      </c>
      <c r="AV33">
        <f t="shared" si="42"/>
        <v>0.32377609627131004</v>
      </c>
      <c r="AW33">
        <f t="shared" si="43"/>
        <v>0.3786580362840733</v>
      </c>
      <c r="AX33">
        <f t="shared" si="44"/>
        <v>0.29756586744461666</v>
      </c>
      <c r="AY33">
        <f t="shared" si="45"/>
        <v>0.40102036513892986</v>
      </c>
      <c r="AZ33">
        <f t="shared" si="46"/>
        <v>-2.5974025974025974E-3</v>
      </c>
      <c r="BA33">
        <f t="shared" si="47"/>
        <v>-4.2183258748441053E-2</v>
      </c>
      <c r="BB33">
        <f t="shared" si="48"/>
        <v>3.1348935377739154E-2</v>
      </c>
      <c r="BC33">
        <f t="shared" si="49"/>
        <v>0.11735826215616384</v>
      </c>
      <c r="BD33">
        <f t="shared" si="50"/>
        <v>0.13456482398333733</v>
      </c>
      <c r="BE33">
        <f t="shared" si="51"/>
        <v>4.2183258748441053E-2</v>
      </c>
      <c r="BF33">
        <f t="shared" si="52"/>
        <v>0.10365314566608905</v>
      </c>
      <c r="BG33">
        <f t="shared" si="1"/>
        <v>-0.17547367567198333</v>
      </c>
      <c r="BH33">
        <f t="shared" si="2"/>
        <v>-0.41705263157894734</v>
      </c>
      <c r="BI33">
        <f t="shared" si="3"/>
        <v>0.35344984525760059</v>
      </c>
      <c r="BJ33">
        <f>(2*(RED-GREEN-BLUE))/(GREEN-BLUE)</f>
        <v>352.1764705882353</v>
      </c>
      <c r="BK33">
        <f>SWIR1/SWIR2</f>
        <v>1.2312790972934586</v>
      </c>
      <c r="BL33">
        <f>AEROSOL/GREEN</f>
        <v>1.0127144607843137</v>
      </c>
      <c r="BM33">
        <f>GREEN/RED</f>
        <v>0.91904828945515982</v>
      </c>
      <c r="BN33">
        <f>NIR/GREEN</f>
        <v>1.2725183823529411</v>
      </c>
      <c r="BO33">
        <f>SWIR2/NIR</f>
        <v>0.76279041771999523</v>
      </c>
      <c r="BP33">
        <f>SWIR2/RED</f>
        <v>0.89208785020413905</v>
      </c>
      <c r="BQ33">
        <f>NIR/GREEN</f>
        <v>1.2725183823529411</v>
      </c>
      <c r="BR33">
        <f>NIR/SWIR2</f>
        <v>1.3109760909019175</v>
      </c>
      <c r="BS33">
        <f>NIR/RED</f>
        <v>1.1695058426017175</v>
      </c>
      <c r="BT33">
        <f>RED/BLUE</f>
        <v>1.0824443767144163</v>
      </c>
      <c r="BU33">
        <f>RED/GREEN</f>
        <v>1.0880821078431373</v>
      </c>
      <c r="BV33">
        <f>RED/NIR</f>
        <v>0.85506199590706633</v>
      </c>
      <c r="BW33">
        <f>SWIR1/NIR</f>
        <v>0.93920789695437579</v>
      </c>
      <c r="BX33">
        <f>2.5*(NIR-RED)+(NIR+(6*RED)-(7.5*BLUE))</f>
        <v>9440</v>
      </c>
      <c r="BY33">
        <f>NIR - 2.4*RED</f>
        <v>-17480.400000000001</v>
      </c>
      <c r="BZ33">
        <f>(SWIR1-NIR)/(SWIR1+NIR)</f>
        <v>-3.1348935377739154E-2</v>
      </c>
      <c r="CA33">
        <f>NIR/(RED+SWIR2)</f>
        <v>0.61810335205922839</v>
      </c>
      <c r="CB33">
        <f>(NIR/RED)</f>
        <v>1.1695058426017175</v>
      </c>
      <c r="CC33">
        <f>(0.3037*BLUE)+(0.2793*GREEN)+(0.4773*RED)+(0.5585*NIR)+(0.1863*SWIR2)</f>
        <v>26052.722300000001</v>
      </c>
      <c r="CD33">
        <f>-0.2848*BLUE-0.2435*GREEN-0.5436*RED+0.7243*NIR+0.084*SWIR1-0.18*SWIR2</f>
        <v>-3576.1165999999985</v>
      </c>
      <c r="CE33">
        <f>0.1509*BLUE+0.1973*GREEN+0.3279*RED+0.3406*NIR-0.7112*SWIR1-0.4272*SWIR2</f>
        <v>-1638.234199999999</v>
      </c>
      <c r="CF33">
        <f>(NIR-RED)/(NIR+RED+0.5)</f>
        <v>7.8129816193767132E-2</v>
      </c>
      <c r="CG33">
        <f>((RED-GREEN)/(RED+GREEN))+0.5</f>
        <v>0.54218325874844109</v>
      </c>
      <c r="CH33">
        <f>(GREEN-RED)/(GREEN+RED-BLUE)</f>
        <v>-8.1341066628943276E-2</v>
      </c>
      <c r="CI33">
        <f>(0.1*(NIR-RED))/(0.1*(NIR+RED))</f>
        <v>7.813108371187541E-2</v>
      </c>
      <c r="CJ33">
        <f>(SWIR1-NIR)/(SWIR1+NIR)</f>
        <v>-3.1348935377739154E-2</v>
      </c>
      <c r="CK33">
        <f>NDBI-NDVI</f>
        <v>-0.10948001908961456</v>
      </c>
      <c r="CL33">
        <f>(GREEN-SWIR1)/(GREEN+SWIR1)</f>
        <v>-8.8904396371249125E-2</v>
      </c>
    </row>
    <row r="34" spans="1:90" x14ac:dyDescent="0.25">
      <c r="A34">
        <v>11835</v>
      </c>
      <c r="B34">
        <v>11559</v>
      </c>
      <c r="C34">
        <v>11357</v>
      </c>
      <c r="D34">
        <v>11678</v>
      </c>
      <c r="E34">
        <v>16761</v>
      </c>
      <c r="F34">
        <v>15180</v>
      </c>
      <c r="G34">
        <v>13208</v>
      </c>
      <c r="H34">
        <v>2720</v>
      </c>
      <c r="I34">
        <f t="shared" si="4"/>
        <v>0.17873342944547979</v>
      </c>
      <c r="J34">
        <f t="shared" si="5"/>
        <v>17265.948559999997</v>
      </c>
      <c r="K34">
        <f t="shared" si="6"/>
        <v>1.2191476570326047</v>
      </c>
      <c r="L34">
        <f t="shared" si="7"/>
        <v>1.1493034524530588</v>
      </c>
      <c r="M34">
        <f t="shared" si="8"/>
        <v>3.9346842415896122E-4</v>
      </c>
      <c r="N34">
        <f t="shared" si="9"/>
        <v>-5.0585949055687816E-9</v>
      </c>
      <c r="O34">
        <f t="shared" si="10"/>
        <v>-19360804.800000001</v>
      </c>
      <c r="P34">
        <f t="shared" si="11"/>
        <v>190354676</v>
      </c>
      <c r="Q34">
        <f t="shared" si="12"/>
        <v>1.2637693823023096E-4</v>
      </c>
      <c r="R34">
        <f t="shared" si="13"/>
        <v>-134974324</v>
      </c>
      <c r="S34">
        <f t="shared" si="14"/>
        <v>0.31267828386491375</v>
      </c>
      <c r="T34">
        <f t="shared" si="15"/>
        <v>131275563</v>
      </c>
      <c r="U34">
        <f t="shared" si="16"/>
        <v>5404</v>
      </c>
      <c r="V34">
        <f t="shared" si="17"/>
        <v>28548.400000000001</v>
      </c>
      <c r="W34">
        <f t="shared" si="18"/>
        <v>-1552143.5</v>
      </c>
      <c r="X34">
        <f t="shared" si="19"/>
        <v>-195683052.59999999</v>
      </c>
      <c r="Y34">
        <f t="shared" si="20"/>
        <v>-195665027.30000001</v>
      </c>
      <c r="Z34">
        <f t="shared" si="21"/>
        <v>221390645</v>
      </c>
      <c r="AA34">
        <f t="shared" si="22"/>
        <v>254431980</v>
      </c>
      <c r="AB34">
        <f t="shared" si="23"/>
        <v>221390645</v>
      </c>
      <c r="AC34">
        <f t="shared" si="24"/>
        <v>200497440</v>
      </c>
      <c r="AD34">
        <f t="shared" si="25"/>
        <v>10166.910617275269</v>
      </c>
      <c r="AE34">
        <f t="shared" si="26"/>
        <v>-25854707.089298874</v>
      </c>
      <c r="AF34">
        <f t="shared" si="27"/>
        <v>0.11855803573811971</v>
      </c>
      <c r="AG34">
        <f t="shared" si="28"/>
        <v>1.2998801164582976</v>
      </c>
      <c r="AH34">
        <f t="shared" si="29"/>
        <v>0.95690747782002539</v>
      </c>
      <c r="AI34">
        <f t="shared" si="30"/>
        <v>-1.1381689190659615E-2</v>
      </c>
      <c r="AJ34" s="3">
        <f t="shared" si="31"/>
        <v>0.19219005619176327</v>
      </c>
      <c r="AK34">
        <f t="shared" si="32"/>
        <v>0.19218896257792117</v>
      </c>
      <c r="AL34">
        <f t="shared" si="33"/>
        <v>0.19218492998444098</v>
      </c>
      <c r="AM34">
        <f t="shared" si="0"/>
        <v>-0.15512765582075258</v>
      </c>
      <c r="AN34">
        <f t="shared" si="34"/>
        <v>-0.15765403558146548</v>
      </c>
      <c r="AO34">
        <f t="shared" si="35"/>
        <v>1.4039620201317482E-8</v>
      </c>
      <c r="AP34">
        <f t="shared" si="36"/>
        <v>1134.2295081967213</v>
      </c>
      <c r="AQ34">
        <f t="shared" si="37"/>
        <v>1.1493034524530588</v>
      </c>
      <c r="AR34">
        <f t="shared" si="38"/>
        <v>0.15693145516455836</v>
      </c>
      <c r="AS34">
        <f t="shared" si="39"/>
        <v>-3385722</v>
      </c>
      <c r="AT34">
        <f t="shared" si="40"/>
        <v>1.1041501976284585</v>
      </c>
      <c r="AU34">
        <f t="shared" si="41"/>
        <v>0.17873342944547976</v>
      </c>
      <c r="AV34">
        <f t="shared" si="42"/>
        <v>0.29344657754548198</v>
      </c>
      <c r="AW34">
        <f t="shared" si="43"/>
        <v>0.42117298220926724</v>
      </c>
      <c r="AX34">
        <f t="shared" si="44"/>
        <v>0.28538044024525078</v>
      </c>
      <c r="AY34">
        <f t="shared" si="45"/>
        <v>0.48327433628318583</v>
      </c>
      <c r="AZ34">
        <f t="shared" si="46"/>
        <v>-8.8148018851457489E-3</v>
      </c>
      <c r="BA34">
        <f t="shared" si="47"/>
        <v>-1.3935315823746472E-2</v>
      </c>
      <c r="BB34">
        <f t="shared" si="48"/>
        <v>4.9497511035972573E-2</v>
      </c>
      <c r="BC34">
        <f t="shared" si="49"/>
        <v>0.18368644067796611</v>
      </c>
      <c r="BD34">
        <f t="shared" si="50"/>
        <v>0.11855584103573692</v>
      </c>
      <c r="BE34">
        <f t="shared" si="51"/>
        <v>1.3935315823746472E-2</v>
      </c>
      <c r="BF34">
        <f t="shared" si="52"/>
        <v>6.9465971537269272E-2</v>
      </c>
      <c r="BG34">
        <f t="shared" ref="BG34:BG65" si="53">((NIR-RED)/(NIR+RED))*((1-SWIR1-MIN(SWIR2))/(MAX(SWIR1)-MIN(SWIR1)))</f>
        <v>-0.39362510201891027</v>
      </c>
      <c r="BH34">
        <f t="shared" ref="BH34:BH65" si="54">(NIR-(GREEN+RED+BLUE))/(NIR+(GREEN+RED+BLUE))</f>
        <v>-0.34724953753285953</v>
      </c>
      <c r="BI34">
        <f t="shared" ref="BI34:BI65" si="55">(NIR-RED+BLUE)/(NIR+RED+BLUE)</f>
        <v>0.416070803540177</v>
      </c>
      <c r="BJ34">
        <f>(2*(RED-GREEN-BLUE))/(GREEN-BLUE)</f>
        <v>111.26732673267327</v>
      </c>
      <c r="BK34">
        <f>SWIR1/SWIR2</f>
        <v>1.1493034524530588</v>
      </c>
      <c r="BL34">
        <f>AEROSOL/GREEN</f>
        <v>1.0420885797305626</v>
      </c>
      <c r="BM34">
        <f>GREEN/RED</f>
        <v>0.97251241650967635</v>
      </c>
      <c r="BN34">
        <f>NIR/GREEN</f>
        <v>1.4758298846526372</v>
      </c>
      <c r="BO34">
        <f>SWIR2/NIR</f>
        <v>0.78801980788735759</v>
      </c>
      <c r="BP34">
        <f>SWIR2/RED</f>
        <v>1.1310155848604213</v>
      </c>
      <c r="BQ34">
        <f>NIR/GREEN</f>
        <v>1.4758298846526372</v>
      </c>
      <c r="BR34">
        <f>NIR/SWIR2</f>
        <v>1.2690036341611144</v>
      </c>
      <c r="BS34">
        <f>NIR/RED</f>
        <v>1.4352628874807329</v>
      </c>
      <c r="BT34">
        <f>RED/BLUE</f>
        <v>1.0102950082187041</v>
      </c>
      <c r="BU34">
        <f>RED/GREEN</f>
        <v>1.0282645064717795</v>
      </c>
      <c r="BV34">
        <f>RED/NIR</f>
        <v>0.69673647157090868</v>
      </c>
      <c r="BW34">
        <f>SWIR1/NIR</f>
        <v>0.90567388580633612</v>
      </c>
      <c r="BX34">
        <f>2.5*(NIR-RED)+(NIR+(6*RED)-(7.5*BLUE))</f>
        <v>12844</v>
      </c>
      <c r="BY34">
        <f>NIR - 2.4*RED</f>
        <v>-11266.2</v>
      </c>
      <c r="BZ34">
        <f>(SWIR1-NIR)/(SWIR1+NIR)</f>
        <v>-4.9497511035972573E-2</v>
      </c>
      <c r="CA34">
        <f>NIR/(RED+SWIR2)</f>
        <v>0.67351121112271961</v>
      </c>
      <c r="CB34">
        <f>(NIR/RED)</f>
        <v>1.4352628874807329</v>
      </c>
      <c r="CC34">
        <f>(0.3037*BLUE)+(0.2793*GREEN)+(0.4773*RED)+(0.5585*NIR)+(0.1863*SWIR2)</f>
        <v>24078.056700000001</v>
      </c>
      <c r="CD34">
        <f>-0.2848*BLUE-0.2435*GREEN-0.5436*RED+0.7243*NIR+0.084*SWIR1-0.18*SWIR2</f>
        <v>-1367.9211999999973</v>
      </c>
      <c r="CE34">
        <f>0.1509*BLUE+0.1973*GREEN+0.3279*RED+0.3406*NIR-0.7112*SWIR1-0.4272*SWIR2</f>
        <v>-2915.4716000000017</v>
      </c>
      <c r="CF34">
        <f>(NIR-RED)/(NIR+RED+0.5)</f>
        <v>0.17873028710068742</v>
      </c>
      <c r="CG34">
        <f>((RED-GREEN)/(RED+GREEN))+0.5</f>
        <v>0.51393531582374652</v>
      </c>
      <c r="CH34">
        <f>(GREEN-RED)/(GREEN+RED-BLUE)</f>
        <v>-2.7971418612757058E-2</v>
      </c>
      <c r="CI34">
        <f>(0.1*(NIR-RED))/(0.1*(NIR+RED))</f>
        <v>0.17873342944547979</v>
      </c>
      <c r="CJ34">
        <f>(SWIR1-NIR)/(SWIR1+NIR)</f>
        <v>-4.9497511035972573E-2</v>
      </c>
      <c r="CK34">
        <f>NDBI-NDVI</f>
        <v>-0.22823094048145237</v>
      </c>
      <c r="CL34">
        <f>(GREEN-SWIR1)/(GREEN+SWIR1)</f>
        <v>-0.14406300636846667</v>
      </c>
    </row>
    <row r="35" spans="1:90" x14ac:dyDescent="0.25">
      <c r="A35">
        <v>11282</v>
      </c>
      <c r="B35">
        <v>10859</v>
      </c>
      <c r="C35">
        <v>10605</v>
      </c>
      <c r="D35">
        <v>11061</v>
      </c>
      <c r="E35">
        <v>17192</v>
      </c>
      <c r="F35">
        <v>14964</v>
      </c>
      <c r="G35">
        <v>12580</v>
      </c>
      <c r="H35">
        <v>2720</v>
      </c>
      <c r="I35">
        <f t="shared" si="4"/>
        <v>0.21700350405266697</v>
      </c>
      <c r="J35">
        <f t="shared" si="5"/>
        <v>17911.733959999998</v>
      </c>
      <c r="K35">
        <f t="shared" si="6"/>
        <v>1.3199497718359043</v>
      </c>
      <c r="L35">
        <f t="shared" si="7"/>
        <v>1.1895071542130367</v>
      </c>
      <c r="M35">
        <f t="shared" si="8"/>
        <v>3.2621105855488503E-4</v>
      </c>
      <c r="N35">
        <f t="shared" si="9"/>
        <v>-5.2068963143215859E-9</v>
      </c>
      <c r="O35">
        <f t="shared" si="10"/>
        <v>-18656214.600000001</v>
      </c>
      <c r="P35">
        <f t="shared" si="11"/>
        <v>182321159</v>
      </c>
      <c r="Q35">
        <f t="shared" si="12"/>
        <v>1.4656198464978041E-4</v>
      </c>
      <c r="R35">
        <f t="shared" si="13"/>
        <v>-120100338</v>
      </c>
      <c r="S35">
        <f t="shared" si="14"/>
        <v>0.36860721721120543</v>
      </c>
      <c r="T35">
        <f t="shared" si="15"/>
        <v>115159695</v>
      </c>
      <c r="U35">
        <f t="shared" si="16"/>
        <v>6587</v>
      </c>
      <c r="V35">
        <f t="shared" si="17"/>
        <v>30199.799999999996</v>
      </c>
      <c r="W35">
        <f t="shared" si="18"/>
        <v>-23356564.5</v>
      </c>
      <c r="X35">
        <f t="shared" si="19"/>
        <v>-190108389.19999999</v>
      </c>
      <c r="Y35">
        <f t="shared" si="20"/>
        <v>-190091184.59999999</v>
      </c>
      <c r="Z35">
        <f t="shared" si="21"/>
        <v>216285965</v>
      </c>
      <c r="AA35">
        <f t="shared" si="22"/>
        <v>257261088</v>
      </c>
      <c r="AB35">
        <f t="shared" si="23"/>
        <v>216285965</v>
      </c>
      <c r="AC35">
        <f t="shared" si="24"/>
        <v>188247120</v>
      </c>
      <c r="AD35">
        <f t="shared" si="25"/>
        <v>12262.891482471197</v>
      </c>
      <c r="AE35">
        <f t="shared" si="26"/>
        <v>-37604486.111233689</v>
      </c>
      <c r="AF35">
        <f t="shared" si="27"/>
        <v>0.15491271699831918</v>
      </c>
      <c r="AG35">
        <f t="shared" si="28"/>
        <v>1.3528614049362626</v>
      </c>
      <c r="AH35">
        <f t="shared" si="29"/>
        <v>0.94049197230814552</v>
      </c>
      <c r="AI35">
        <f t="shared" si="30"/>
        <v>-1.6461859494551357E-2</v>
      </c>
      <c r="AJ35" s="3">
        <f t="shared" si="31"/>
        <v>0.23696801813145305</v>
      </c>
      <c r="AK35">
        <f t="shared" si="32"/>
        <v>0.23696665414740212</v>
      </c>
      <c r="AL35">
        <f t="shared" si="33"/>
        <v>0.23696162459191841</v>
      </c>
      <c r="AM35">
        <f t="shared" si="0"/>
        <v>-0.11051324503311258</v>
      </c>
      <c r="AN35">
        <f t="shared" si="34"/>
        <v>-0.11513716609192444</v>
      </c>
      <c r="AO35">
        <f t="shared" si="35"/>
        <v>1.1885491843640649E-8</v>
      </c>
      <c r="AP35">
        <f t="shared" si="36"/>
        <v>1066.3934426229509</v>
      </c>
      <c r="AQ35">
        <f t="shared" si="37"/>
        <v>1.1895071542130367</v>
      </c>
      <c r="AR35">
        <f t="shared" si="38"/>
        <v>0.19153201015760793</v>
      </c>
      <c r="AS35">
        <f t="shared" si="39"/>
        <v>-4366768</v>
      </c>
      <c r="AT35">
        <f t="shared" si="40"/>
        <v>1.148890670943598</v>
      </c>
      <c r="AU35">
        <f t="shared" si="41"/>
        <v>0.21700350405266697</v>
      </c>
      <c r="AV35">
        <f t="shared" si="42"/>
        <v>0.2846518091512687</v>
      </c>
      <c r="AW35">
        <f t="shared" si="43"/>
        <v>0.44243141695403776</v>
      </c>
      <c r="AX35">
        <f t="shared" si="44"/>
        <v>0.27291677389469349</v>
      </c>
      <c r="AY35">
        <f t="shared" si="45"/>
        <v>0.51321377489272746</v>
      </c>
      <c r="AZ35">
        <f t="shared" si="46"/>
        <v>-1.1833768169959001E-2</v>
      </c>
      <c r="BA35">
        <f t="shared" si="47"/>
        <v>-2.104680144004431E-2</v>
      </c>
      <c r="BB35">
        <f t="shared" si="48"/>
        <v>6.9287224779201392E-2</v>
      </c>
      <c r="BC35">
        <f t="shared" si="49"/>
        <v>0.22576735232255535</v>
      </c>
      <c r="BD35">
        <f t="shared" si="50"/>
        <v>0.15491065430605938</v>
      </c>
      <c r="BE35">
        <f t="shared" si="51"/>
        <v>2.104680144004431E-2</v>
      </c>
      <c r="BF35">
        <f t="shared" si="52"/>
        <v>8.6552425210572173E-2</v>
      </c>
      <c r="BG35">
        <f t="shared" si="53"/>
        <v>-0.47308905365429282</v>
      </c>
      <c r="BH35">
        <f t="shared" si="54"/>
        <v>-0.30840557555765635</v>
      </c>
      <c r="BI35">
        <f t="shared" si="55"/>
        <v>0.43439353651053386</v>
      </c>
      <c r="BJ35">
        <f>(2*(RED-GREEN-BLUE))/(GREEN-BLUE)</f>
        <v>81.913385826771659</v>
      </c>
      <c r="BK35">
        <f>SWIR1/SWIR2</f>
        <v>1.1895071542130367</v>
      </c>
      <c r="BL35">
        <f>AEROSOL/GREEN</f>
        <v>1.0638378123526639</v>
      </c>
      <c r="BM35">
        <f>GREEN/RED</f>
        <v>0.95877407106048274</v>
      </c>
      <c r="BN35">
        <f>NIR/GREEN</f>
        <v>1.6211221122112212</v>
      </c>
      <c r="BO35">
        <f>SWIR2/NIR</f>
        <v>0.73173569101907865</v>
      </c>
      <c r="BP35">
        <f>SWIR2/RED</f>
        <v>1.1373293553928217</v>
      </c>
      <c r="BQ35">
        <f>NIR/GREEN</f>
        <v>1.6211221122112212</v>
      </c>
      <c r="BR35">
        <f>NIR/SWIR2</f>
        <v>1.3666136724960254</v>
      </c>
      <c r="BS35">
        <f>NIR/RED</f>
        <v>1.5542898472109212</v>
      </c>
      <c r="BT35">
        <f>RED/BLUE</f>
        <v>1.0186020812229486</v>
      </c>
      <c r="BU35">
        <f>RED/GREEN</f>
        <v>1.042998585572843</v>
      </c>
      <c r="BV35">
        <f>RED/NIR</f>
        <v>0.64338064215914381</v>
      </c>
      <c r="BW35">
        <f>SWIR1/NIR</f>
        <v>0.87040483946021407</v>
      </c>
      <c r="BX35">
        <f>2.5*(NIR-RED)+(NIR+(6*RED)-(7.5*BLUE))</f>
        <v>17443</v>
      </c>
      <c r="BY35">
        <f>NIR - 2.4*RED</f>
        <v>-9354.3999999999978</v>
      </c>
      <c r="BZ35">
        <f>(SWIR1-NIR)/(SWIR1+NIR)</f>
        <v>-6.9287224779201392E-2</v>
      </c>
      <c r="CA35">
        <f>NIR/(RED+SWIR2)</f>
        <v>0.72721120087982738</v>
      </c>
      <c r="CB35">
        <f>(NIR/RED)</f>
        <v>1.5542898472109212</v>
      </c>
      <c r="CC35">
        <f>(0.3037*BLUE)+(0.2793*GREEN)+(0.4773*RED)+(0.5585*NIR)+(0.1863*SWIR2)</f>
        <v>23484.656099999997</v>
      </c>
      <c r="CD35">
        <f>-0.2848*BLUE-0.2435*GREEN-0.5436*RED+0.7243*NIR+0.084*SWIR1-0.18*SWIR2</f>
        <v>-242.97869999999875</v>
      </c>
      <c r="CE35">
        <f>0.1509*BLUE+0.1973*GREEN+0.3279*RED+0.3406*NIR-0.7112*SWIR1-0.4272*SWIR2</f>
        <v>-2803.0860999999995</v>
      </c>
      <c r="CF35">
        <f>(NIR-RED)/(NIR+RED+0.5)</f>
        <v>0.21699966375847241</v>
      </c>
      <c r="CG35">
        <f>((RED-GREEN)/(RED+GREEN))+0.5</f>
        <v>0.52104680144004434</v>
      </c>
      <c r="CH35">
        <f>(GREEN-RED)/(GREEN+RED-BLUE)</f>
        <v>-4.2194873692976774E-2</v>
      </c>
      <c r="CI35">
        <f>(0.1*(NIR-RED))/(0.1*(NIR+RED))</f>
        <v>0.21700350405266697</v>
      </c>
      <c r="CJ35">
        <f>(SWIR1-NIR)/(SWIR1+NIR)</f>
        <v>-6.9287224779201392E-2</v>
      </c>
      <c r="CK35">
        <f>NDBI-NDVI</f>
        <v>-0.28629072883186835</v>
      </c>
      <c r="CL35">
        <f>(GREEN-SWIR1)/(GREEN+SWIR1)</f>
        <v>-0.17047987797723807</v>
      </c>
    </row>
    <row r="36" spans="1:90" x14ac:dyDescent="0.25">
      <c r="A36">
        <v>11102</v>
      </c>
      <c r="B36">
        <v>10530</v>
      </c>
      <c r="C36">
        <v>10554</v>
      </c>
      <c r="D36">
        <v>10921</v>
      </c>
      <c r="E36">
        <v>15887</v>
      </c>
      <c r="F36">
        <v>14594</v>
      </c>
      <c r="G36">
        <v>12534</v>
      </c>
      <c r="H36">
        <v>2720</v>
      </c>
      <c r="I36">
        <f t="shared" si="4"/>
        <v>0.18524321098179647</v>
      </c>
      <c r="J36">
        <f t="shared" si="5"/>
        <v>16398.196960000001</v>
      </c>
      <c r="K36">
        <f t="shared" si="6"/>
        <v>1.185045721116033</v>
      </c>
      <c r="L36">
        <f t="shared" si="7"/>
        <v>1.1643529599489388</v>
      </c>
      <c r="M36">
        <f t="shared" si="8"/>
        <v>4.0273862263391061E-4</v>
      </c>
      <c r="N36">
        <f t="shared" si="9"/>
        <v>-5.706870274578108E-9</v>
      </c>
      <c r="O36">
        <f t="shared" si="10"/>
        <v>-16716892.300000001</v>
      </c>
      <c r="P36">
        <f t="shared" si="11"/>
        <v>167671397</v>
      </c>
      <c r="Q36">
        <f t="shared" si="12"/>
        <v>1.3783591659201385E-4</v>
      </c>
      <c r="R36">
        <f t="shared" si="13"/>
        <v>-114987209</v>
      </c>
      <c r="S36">
        <f t="shared" si="14"/>
        <v>0.32176160858968705</v>
      </c>
      <c r="T36">
        <f t="shared" si="15"/>
        <v>111133620</v>
      </c>
      <c r="U36">
        <f t="shared" si="16"/>
        <v>5333</v>
      </c>
      <c r="V36">
        <f t="shared" si="17"/>
        <v>27207.799999999996</v>
      </c>
      <c r="W36">
        <f t="shared" si="18"/>
        <v>-26585679.5</v>
      </c>
      <c r="X36">
        <f t="shared" si="19"/>
        <v>-173452876.19999999</v>
      </c>
      <c r="Y36">
        <f t="shared" si="20"/>
        <v>-173435998.09999999</v>
      </c>
      <c r="Z36">
        <f t="shared" si="21"/>
        <v>199138212</v>
      </c>
      <c r="AA36">
        <f t="shared" si="22"/>
        <v>231854878</v>
      </c>
      <c r="AB36">
        <f t="shared" si="23"/>
        <v>199138212</v>
      </c>
      <c r="AC36">
        <f t="shared" si="24"/>
        <v>182921196</v>
      </c>
      <c r="AD36">
        <f t="shared" si="25"/>
        <v>9932.907361471176</v>
      </c>
      <c r="AE36">
        <f t="shared" si="26"/>
        <v>-24677571.3805306</v>
      </c>
      <c r="AF36">
        <f t="shared" si="27"/>
        <v>0.11797846108809222</v>
      </c>
      <c r="AG36">
        <f t="shared" si="28"/>
        <v>1.3363245124072887</v>
      </c>
      <c r="AH36">
        <f t="shared" si="29"/>
        <v>0.86338225017470305</v>
      </c>
      <c r="AI36">
        <f t="shared" si="30"/>
        <v>-8.0593998919147539E-3</v>
      </c>
      <c r="AJ36" s="3">
        <f t="shared" si="31"/>
        <v>0.2016943383381869</v>
      </c>
      <c r="AK36">
        <f t="shared" si="32"/>
        <v>0.20169311785110788</v>
      </c>
      <c r="AL36">
        <f t="shared" si="33"/>
        <v>0.20168861743265859</v>
      </c>
      <c r="AM36">
        <f t="shared" si="0"/>
        <v>-0.14056963566038247</v>
      </c>
      <c r="AN36">
        <f t="shared" si="34"/>
        <v>-0.14956372785182806</v>
      </c>
      <c r="AO36">
        <f t="shared" si="35"/>
        <v>3.1415925236635083</v>
      </c>
      <c r="AP36">
        <f t="shared" si="36"/>
        <v>1049.344262295082</v>
      </c>
      <c r="AQ36">
        <f t="shared" si="37"/>
        <v>1.1643529599489388</v>
      </c>
      <c r="AR36">
        <f t="shared" si="38"/>
        <v>0.16277948843789569</v>
      </c>
      <c r="AS36">
        <f t="shared" si="39"/>
        <v>381288</v>
      </c>
      <c r="AT36">
        <f t="shared" si="40"/>
        <v>1.0885980539947924</v>
      </c>
      <c r="AU36">
        <f t="shared" si="41"/>
        <v>0.18524321098179652</v>
      </c>
      <c r="AV36">
        <f t="shared" si="42"/>
        <v>0.29230233927519939</v>
      </c>
      <c r="AW36">
        <f t="shared" si="43"/>
        <v>0.42521813607408598</v>
      </c>
      <c r="AX36">
        <f t="shared" si="44"/>
        <v>0.28247952465071463</v>
      </c>
      <c r="AY36">
        <f t="shared" si="45"/>
        <v>0.48841784752312917</v>
      </c>
      <c r="AZ36">
        <f t="shared" si="46"/>
        <v>1.1383039271485487E-3</v>
      </c>
      <c r="BA36">
        <f t="shared" si="47"/>
        <v>-1.7089639115250292E-2</v>
      </c>
      <c r="BB36">
        <f t="shared" si="48"/>
        <v>4.2419868114563171E-2</v>
      </c>
      <c r="BC36">
        <f t="shared" si="49"/>
        <v>0.20278608471817391</v>
      </c>
      <c r="BD36">
        <f t="shared" si="50"/>
        <v>0.11797614440026741</v>
      </c>
      <c r="BE36">
        <f t="shared" si="51"/>
        <v>1.7089639115250292E-2</v>
      </c>
      <c r="BF36">
        <f t="shared" si="52"/>
        <v>7.5936301975818341E-2</v>
      </c>
      <c r="BG36">
        <f t="shared" si="53"/>
        <v>-0.39680284030002821</v>
      </c>
      <c r="BH36">
        <f t="shared" si="54"/>
        <v>-0.33654890169548152</v>
      </c>
      <c r="BI36">
        <f t="shared" si="55"/>
        <v>0.41501955112753763</v>
      </c>
      <c r="BJ36">
        <f>(2*(RED-GREEN-BLUE))/(GREEN-BLUE)</f>
        <v>-846.91666666666663</v>
      </c>
      <c r="BK36">
        <f>SWIR1/SWIR2</f>
        <v>1.1643529599489388</v>
      </c>
      <c r="BL36">
        <f>AEROSOL/GREEN</f>
        <v>1.0519234413492515</v>
      </c>
      <c r="BM36">
        <f>GREEN/RED</f>
        <v>0.96639501877117484</v>
      </c>
      <c r="BN36">
        <f>NIR/GREEN</f>
        <v>1.5053060451013833</v>
      </c>
      <c r="BO36">
        <f>SWIR2/NIR</f>
        <v>0.78894693774784419</v>
      </c>
      <c r="BP36">
        <f>SWIR2/RED</f>
        <v>1.1476970973354088</v>
      </c>
      <c r="BQ36">
        <f>NIR/GREEN</f>
        <v>1.5053060451013833</v>
      </c>
      <c r="BR36">
        <f>NIR/SWIR2</f>
        <v>1.2675123663634913</v>
      </c>
      <c r="BS36">
        <f>NIR/RED</f>
        <v>1.4547202637121144</v>
      </c>
      <c r="BT36">
        <f>RED/BLUE</f>
        <v>1.0371320037986704</v>
      </c>
      <c r="BU36">
        <f>RED/GREEN</f>
        <v>1.0347735455751375</v>
      </c>
      <c r="BV36">
        <f>RED/NIR</f>
        <v>0.68741738528356522</v>
      </c>
      <c r="BW36">
        <f>SWIR1/NIR</f>
        <v>0.91861270220935354</v>
      </c>
      <c r="BX36">
        <f>2.5*(NIR-RED)+(NIR+(6*RED)-(7.5*BLUE))</f>
        <v>14853</v>
      </c>
      <c r="BY36">
        <f>NIR - 2.4*RED</f>
        <v>-10323.399999999998</v>
      </c>
      <c r="BZ36">
        <f>(SWIR1-NIR)/(SWIR1+NIR)</f>
        <v>-4.2419868114563171E-2</v>
      </c>
      <c r="CA36">
        <f>NIR/(RED+SWIR2)</f>
        <v>0.67733958644212322</v>
      </c>
      <c r="CB36">
        <f>(NIR/RED)</f>
        <v>1.4547202637121144</v>
      </c>
      <c r="CC36">
        <f>(0.3037*BLUE)+(0.2793*GREEN)+(0.4773*RED)+(0.5585*NIR)+(0.1863*SWIR2)</f>
        <v>22566.260200000001</v>
      </c>
      <c r="CD36">
        <f>-0.2848*BLUE-0.2435*GREEN-0.5436*RED+0.7243*NIR+0.084*SWIR1-0.18*SWIR2</f>
        <v>-1028.7684999999979</v>
      </c>
      <c r="CE36">
        <f>0.1509*BLUE+0.1973*GREEN+0.3279*RED+0.3406*NIR-0.7112*SWIR1-0.4272*SWIR2</f>
        <v>-3070.3882999999978</v>
      </c>
      <c r="CF36">
        <f>(NIR-RED)/(NIR+RED+0.5)</f>
        <v>0.18523975604752224</v>
      </c>
      <c r="CG36">
        <f>((RED-GREEN)/(RED+GREEN))+0.5</f>
        <v>0.5170896391152503</v>
      </c>
      <c r="CH36">
        <f>(GREEN-RED)/(GREEN+RED-BLUE)</f>
        <v>-3.3531292827775241E-2</v>
      </c>
      <c r="CI36">
        <f>(0.1*(NIR-RED))/(0.1*(NIR+RED))</f>
        <v>0.18524321098179647</v>
      </c>
      <c r="CJ36">
        <f>(SWIR1-NIR)/(SWIR1+NIR)</f>
        <v>-4.2419868114563171E-2</v>
      </c>
      <c r="CK36">
        <f>NDBI-NDVI</f>
        <v>-0.22766307909635963</v>
      </c>
      <c r="CL36">
        <f>(GREEN-SWIR1)/(GREEN+SWIR1)</f>
        <v>-0.16064895816764752</v>
      </c>
    </row>
    <row r="37" spans="1:90" x14ac:dyDescent="0.25">
      <c r="A37">
        <v>10984</v>
      </c>
      <c r="B37">
        <v>10424</v>
      </c>
      <c r="C37">
        <v>10196</v>
      </c>
      <c r="D37">
        <v>10436</v>
      </c>
      <c r="E37">
        <v>13101</v>
      </c>
      <c r="F37">
        <v>12680</v>
      </c>
      <c r="G37">
        <v>11520</v>
      </c>
      <c r="H37">
        <v>2720</v>
      </c>
      <c r="I37">
        <f t="shared" si="4"/>
        <v>0.11322598461996006</v>
      </c>
      <c r="J37">
        <f t="shared" si="5"/>
        <v>13207.94456</v>
      </c>
      <c r="K37">
        <f t="shared" si="6"/>
        <v>1.0675061484615231</v>
      </c>
      <c r="L37">
        <f t="shared" si="7"/>
        <v>1.1006944444444444</v>
      </c>
      <c r="M37">
        <f t="shared" si="8"/>
        <v>7.5046904315196998E-4</v>
      </c>
      <c r="N37">
        <f t="shared" si="9"/>
        <v>-7.2422155857029562E-9</v>
      </c>
      <c r="O37">
        <f t="shared" si="10"/>
        <v>-13644748.300000001</v>
      </c>
      <c r="P37">
        <f t="shared" si="11"/>
        <v>133577795</v>
      </c>
      <c r="Q37">
        <f t="shared" si="12"/>
        <v>1.2312338570307898E-4</v>
      </c>
      <c r="R37">
        <f t="shared" si="13"/>
        <v>-108774428</v>
      </c>
      <c r="S37">
        <f t="shared" si="14"/>
        <v>0.23060124497149423</v>
      </c>
      <c r="T37">
        <f t="shared" si="15"/>
        <v>106283104</v>
      </c>
      <c r="U37">
        <f t="shared" si="16"/>
        <v>2905</v>
      </c>
      <c r="V37">
        <f t="shared" si="17"/>
        <v>21006.399999999998</v>
      </c>
      <c r="W37">
        <f t="shared" si="18"/>
        <v>25736621.5</v>
      </c>
      <c r="X37">
        <f t="shared" si="19"/>
        <v>-136680156.59999999</v>
      </c>
      <c r="Y37">
        <f t="shared" si="20"/>
        <v>-136664236.09999999</v>
      </c>
      <c r="Z37">
        <f t="shared" si="21"/>
        <v>150933716</v>
      </c>
      <c r="AA37">
        <f t="shared" si="22"/>
        <v>166120680</v>
      </c>
      <c r="AB37">
        <f t="shared" si="23"/>
        <v>150933716</v>
      </c>
      <c r="AC37">
        <f t="shared" si="24"/>
        <v>146073600</v>
      </c>
      <c r="AD37">
        <f t="shared" si="25"/>
        <v>5330.9433669676046</v>
      </c>
      <c r="AE37">
        <f t="shared" si="26"/>
        <v>-7120280.4770870078</v>
      </c>
      <c r="AF37">
        <f t="shared" si="27"/>
        <v>6.4216412575869811E-2</v>
      </c>
      <c r="AG37">
        <f t="shared" si="28"/>
        <v>1.2150249137600613</v>
      </c>
      <c r="AH37">
        <f t="shared" si="29"/>
        <v>0.99177236887212894</v>
      </c>
      <c r="AI37">
        <f t="shared" si="30"/>
        <v>-1.1344904489479299E-2</v>
      </c>
      <c r="AJ37" s="3">
        <f t="shared" si="31"/>
        <v>0.12469416663089668</v>
      </c>
      <c r="AK37">
        <f t="shared" si="32"/>
        <v>0.12469331025755929</v>
      </c>
      <c r="AL37">
        <f t="shared" si="33"/>
        <v>0.12469015248253587</v>
      </c>
      <c r="AM37">
        <f t="shared" si="0"/>
        <v>-0.22297678004804128</v>
      </c>
      <c r="AN37">
        <f t="shared" si="34"/>
        <v>-0.22325319420152373</v>
      </c>
      <c r="AO37">
        <f t="shared" si="35"/>
        <v>1.379326097682881E-8</v>
      </c>
      <c r="AP37">
        <f t="shared" si="36"/>
        <v>1018.2295081967213</v>
      </c>
      <c r="AQ37">
        <f t="shared" si="37"/>
        <v>1.1006944444444444</v>
      </c>
      <c r="AR37">
        <f t="shared" si="38"/>
        <v>9.8770376212819394E-2</v>
      </c>
      <c r="AS37">
        <f t="shared" si="39"/>
        <v>-2987028</v>
      </c>
      <c r="AT37">
        <f t="shared" si="40"/>
        <v>1.0332018927444795</v>
      </c>
      <c r="AU37">
        <f t="shared" si="41"/>
        <v>0.11322598461996007</v>
      </c>
      <c r="AV37">
        <f t="shared" si="42"/>
        <v>0.30937064595499958</v>
      </c>
      <c r="AW37">
        <f t="shared" si="43"/>
        <v>0.38837340289923811</v>
      </c>
      <c r="AX37">
        <f t="shared" si="44"/>
        <v>0.30225595114576231</v>
      </c>
      <c r="AY37">
        <f t="shared" si="45"/>
        <v>0.43031824881270814</v>
      </c>
      <c r="AZ37">
        <f t="shared" si="46"/>
        <v>-1.1057225994180407E-2</v>
      </c>
      <c r="BA37">
        <f t="shared" si="47"/>
        <v>-1.1632415664986429E-2</v>
      </c>
      <c r="BB37">
        <f t="shared" si="48"/>
        <v>1.6329855319809163E-2</v>
      </c>
      <c r="BC37">
        <f t="shared" si="49"/>
        <v>0.11379383634431456</v>
      </c>
      <c r="BD37">
        <f t="shared" si="50"/>
        <v>6.42134763007189E-2</v>
      </c>
      <c r="BE37">
        <f t="shared" si="51"/>
        <v>1.1632415664986429E-2</v>
      </c>
      <c r="BF37">
        <f t="shared" si="52"/>
        <v>4.7933884297520664E-2</v>
      </c>
      <c r="BG37">
        <f t="shared" si="53"/>
        <v>-0.22025992320601606</v>
      </c>
      <c r="BH37">
        <f t="shared" si="54"/>
        <v>-0.40661729737074531</v>
      </c>
      <c r="BI37">
        <f t="shared" si="55"/>
        <v>0.38541267924972761</v>
      </c>
      <c r="BJ37">
        <f>(2*(RED-GREEN-BLUE))/(GREEN-BLUE)</f>
        <v>89.333333333333329</v>
      </c>
      <c r="BK37">
        <f>SWIR1/SWIR2</f>
        <v>1.1006944444444444</v>
      </c>
      <c r="BL37">
        <f>AEROSOL/GREEN</f>
        <v>1.07728520988623</v>
      </c>
      <c r="BM37">
        <f>GREEN/RED</f>
        <v>0.97700268302031434</v>
      </c>
      <c r="BN37">
        <f>NIR/GREEN</f>
        <v>1.2849156531973323</v>
      </c>
      <c r="BO37">
        <f>SWIR2/NIR</f>
        <v>0.87932218914586668</v>
      </c>
      <c r="BP37">
        <f>SWIR2/RED</f>
        <v>1.1038712150249137</v>
      </c>
      <c r="BQ37">
        <f>NIR/GREEN</f>
        <v>1.2849156531973323</v>
      </c>
      <c r="BR37">
        <f>NIR/SWIR2</f>
        <v>1.1372395833333333</v>
      </c>
      <c r="BS37">
        <f>NIR/RED</f>
        <v>1.2553660406285934</v>
      </c>
      <c r="BT37">
        <f>RED/BLUE</f>
        <v>1.001151189562548</v>
      </c>
      <c r="BU37">
        <f>RED/GREEN</f>
        <v>1.0235386426049431</v>
      </c>
      <c r="BV37">
        <f>RED/NIR</f>
        <v>0.79658041370887722</v>
      </c>
      <c r="BW37">
        <f>SWIR1/NIR</f>
        <v>0.96786504846958243</v>
      </c>
      <c r="BX37">
        <f>2.5*(NIR-RED)+(NIR+(6*RED)-(7.5*BLUE))</f>
        <v>4199.5</v>
      </c>
      <c r="BY37">
        <f>NIR - 2.4*RED</f>
        <v>-11945.399999999998</v>
      </c>
      <c r="BZ37">
        <f>(SWIR1-NIR)/(SWIR1+NIR)</f>
        <v>-1.6329855319809163E-2</v>
      </c>
      <c r="CA37">
        <f>NIR/(RED+SWIR2)</f>
        <v>0.59669338677354711</v>
      </c>
      <c r="CB37">
        <f>(NIR/RED)</f>
        <v>1.2553660406285934</v>
      </c>
      <c r="CC37">
        <f>(0.3037*BLUE)+(0.2793*GREEN)+(0.4773*RED)+(0.5585*NIR)+(0.1863*SWIR2)</f>
        <v>20457.698899999996</v>
      </c>
      <c r="CD37">
        <f>-0.2848*BLUE-0.2435*GREEN-0.5436*RED+0.7243*NIR+0.084*SWIR1-0.18*SWIR2</f>
        <v>-2643.9164999999975</v>
      </c>
      <c r="CE37">
        <f>0.1509*BLUE+0.1973*GREEN+0.3279*RED+0.3406*NIR-0.7112*SWIR1-0.4272*SWIR2</f>
        <v>-2470.5426000000016</v>
      </c>
      <c r="CF37">
        <f>(NIR-RED)/(NIR+RED+0.5)</f>
        <v>0.11322357939458311</v>
      </c>
      <c r="CG37">
        <f>((RED-GREEN)/(RED+GREEN))+0.5</f>
        <v>0.51163241566498641</v>
      </c>
      <c r="CH37">
        <f>(GREEN-RED)/(GREEN+RED-BLUE)</f>
        <v>-2.3510971786833857E-2</v>
      </c>
      <c r="CI37">
        <f>(0.1*(NIR-RED))/(0.1*(NIR+RED))</f>
        <v>0.11322598461996004</v>
      </c>
      <c r="CJ37">
        <f>(SWIR1-NIR)/(SWIR1+NIR)</f>
        <v>-1.6329855319809163E-2</v>
      </c>
      <c r="CK37">
        <f>NDBI-NDVI</f>
        <v>-0.12955583993976921</v>
      </c>
      <c r="CL37">
        <f>(GREEN-SWIR1)/(GREEN+SWIR1)</f>
        <v>-0.10858541703094947</v>
      </c>
    </row>
    <row r="38" spans="1:90" x14ac:dyDescent="0.25">
      <c r="A38">
        <v>10079</v>
      </c>
      <c r="B38">
        <v>9457</v>
      </c>
      <c r="C38">
        <v>9135</v>
      </c>
      <c r="D38">
        <v>8790</v>
      </c>
      <c r="E38">
        <v>11724</v>
      </c>
      <c r="F38">
        <v>9762</v>
      </c>
      <c r="G38">
        <v>9030</v>
      </c>
      <c r="H38">
        <v>2720</v>
      </c>
      <c r="I38">
        <f t="shared" si="4"/>
        <v>0.14302427610412402</v>
      </c>
      <c r="J38">
        <f t="shared" si="5"/>
        <v>11940.522760000002</v>
      </c>
      <c r="K38">
        <f t="shared" si="6"/>
        <v>1.4423611346103646</v>
      </c>
      <c r="L38">
        <f t="shared" si="7"/>
        <v>1.0810631229235881</v>
      </c>
      <c r="M38">
        <f t="shared" si="8"/>
        <v>6.8166325835037494E-4</v>
      </c>
      <c r="N38">
        <f t="shared" si="9"/>
        <v>-9.6085304183653148E-9</v>
      </c>
      <c r="O38">
        <f t="shared" si="10"/>
        <v>-11076757.4</v>
      </c>
      <c r="P38">
        <f t="shared" si="11"/>
        <v>107098739</v>
      </c>
      <c r="Q38">
        <f t="shared" si="12"/>
        <v>1.4600858192714142E-4</v>
      </c>
      <c r="R38">
        <f t="shared" si="13"/>
        <v>-83118240</v>
      </c>
      <c r="S38">
        <f t="shared" si="14"/>
        <v>0.26587781892975237</v>
      </c>
      <c r="T38">
        <f t="shared" si="15"/>
        <v>86389695</v>
      </c>
      <c r="U38">
        <f t="shared" si="16"/>
        <v>2589</v>
      </c>
      <c r="V38">
        <f t="shared" si="17"/>
        <v>19347.599999999999</v>
      </c>
      <c r="W38">
        <f t="shared" si="18"/>
        <v>56843476</v>
      </c>
      <c r="X38">
        <f t="shared" si="19"/>
        <v>-103017031.40000001</v>
      </c>
      <c r="Y38">
        <f t="shared" si="20"/>
        <v>-103003553</v>
      </c>
      <c r="Z38">
        <f t="shared" si="21"/>
        <v>105876855</v>
      </c>
      <c r="AA38">
        <f t="shared" si="22"/>
        <v>114449688</v>
      </c>
      <c r="AB38">
        <f t="shared" si="23"/>
        <v>105876855</v>
      </c>
      <c r="AC38">
        <f t="shared" si="24"/>
        <v>88150860</v>
      </c>
      <c r="AD38">
        <f t="shared" si="25"/>
        <v>5868.9284652319093</v>
      </c>
      <c r="AE38">
        <f t="shared" si="26"/>
        <v>-8622791.5290371124</v>
      </c>
      <c r="AF38">
        <f t="shared" si="27"/>
        <v>0.12980940651783837</v>
      </c>
      <c r="AG38">
        <f t="shared" si="28"/>
        <v>1.110580204778157</v>
      </c>
      <c r="AH38">
        <f t="shared" si="29"/>
        <v>1.6940686784599375</v>
      </c>
      <c r="AI38">
        <f t="shared" si="30"/>
        <v>6.2984363447161592E-4</v>
      </c>
      <c r="AJ38" s="3">
        <f t="shared" si="31"/>
        <v>0.1241190852869265</v>
      </c>
      <c r="AK38">
        <f t="shared" si="32"/>
        <v>0.12411813323259421</v>
      </c>
      <c r="AL38">
        <f t="shared" si="33"/>
        <v>0.12411462265846906</v>
      </c>
      <c r="AM38">
        <f t="shared" si="0"/>
        <v>-0.22654703786779259</v>
      </c>
      <c r="AN38">
        <f t="shared" si="34"/>
        <v>-0.20914702013558636</v>
      </c>
      <c r="AO38">
        <f t="shared" si="35"/>
        <v>1.0765926557303657E-8</v>
      </c>
      <c r="AP38">
        <f t="shared" si="36"/>
        <v>897.77049180327879</v>
      </c>
      <c r="AQ38">
        <f t="shared" si="37"/>
        <v>1.0810631229235881</v>
      </c>
      <c r="AR38">
        <f t="shared" si="38"/>
        <v>0.12508693469262597</v>
      </c>
      <c r="AS38">
        <f t="shared" si="39"/>
        <v>-3775128</v>
      </c>
      <c r="AT38">
        <f t="shared" si="40"/>
        <v>1.2009834050399508</v>
      </c>
      <c r="AU38">
        <f t="shared" si="41"/>
        <v>0.14302427610412399</v>
      </c>
      <c r="AV38">
        <f t="shared" si="42"/>
        <v>0.29646868359809775</v>
      </c>
      <c r="AW38">
        <f t="shared" si="43"/>
        <v>0.3954264899322068</v>
      </c>
      <c r="AX38">
        <f t="shared" si="44"/>
        <v>0.30810482646969545</v>
      </c>
      <c r="AY38">
        <f t="shared" si="45"/>
        <v>0.45468081146473105</v>
      </c>
      <c r="AZ38">
        <f t="shared" si="46"/>
        <v>-1.7319277108433735E-2</v>
      </c>
      <c r="BA38">
        <f t="shared" si="47"/>
        <v>1.9246861924686193E-2</v>
      </c>
      <c r="BB38">
        <f t="shared" si="48"/>
        <v>9.1315275062831616E-2</v>
      </c>
      <c r="BC38">
        <f t="shared" si="49"/>
        <v>0.10702988527453851</v>
      </c>
      <c r="BD38">
        <f t="shared" si="50"/>
        <v>0.12980630239953744</v>
      </c>
      <c r="BE38">
        <f t="shared" si="51"/>
        <v>-1.9246861924686193E-2</v>
      </c>
      <c r="BF38">
        <f t="shared" si="52"/>
        <v>3.8952745849297574E-2</v>
      </c>
      <c r="BG38">
        <f t="shared" si="53"/>
        <v>-0.23532551020997217</v>
      </c>
      <c r="BH38">
        <f t="shared" si="54"/>
        <v>-0.40039891576740144</v>
      </c>
      <c r="BI38">
        <f t="shared" si="55"/>
        <v>0.41343298521904509</v>
      </c>
      <c r="BJ38">
        <f>(2*(RED-GREEN-BLUE))/(GREEN-BLUE)</f>
        <v>60.881987577639748</v>
      </c>
      <c r="BK38">
        <f>SWIR1/SWIR2</f>
        <v>1.0810631229235881</v>
      </c>
      <c r="BL38">
        <f>AEROSOL/GREEN</f>
        <v>1.1033388067870826</v>
      </c>
      <c r="BM38">
        <f>GREEN/RED</f>
        <v>1.0392491467576792</v>
      </c>
      <c r="BN38">
        <f>NIR/GREEN</f>
        <v>1.283415435139573</v>
      </c>
      <c r="BO38">
        <f>SWIR2/NIR</f>
        <v>0.77021494370522003</v>
      </c>
      <c r="BP38">
        <f>SWIR2/RED</f>
        <v>1.0273037542662116</v>
      </c>
      <c r="BQ38">
        <f>NIR/GREEN</f>
        <v>1.283415435139573</v>
      </c>
      <c r="BR38">
        <f>NIR/SWIR2</f>
        <v>1.2983388704318937</v>
      </c>
      <c r="BS38">
        <f>NIR/RED</f>
        <v>1.3337883959044368</v>
      </c>
      <c r="BT38">
        <f>RED/BLUE</f>
        <v>0.92947023368933068</v>
      </c>
      <c r="BU38">
        <f>RED/GREEN</f>
        <v>0.9622331691297209</v>
      </c>
      <c r="BV38">
        <f>RED/NIR</f>
        <v>0.74974411463664281</v>
      </c>
      <c r="BW38">
        <f>SWIR1/NIR</f>
        <v>0.83265097236438079</v>
      </c>
      <c r="BX38">
        <f>2.5*(NIR-RED)+(NIR+(6*RED)-(7.5*BLUE))</f>
        <v>871.5</v>
      </c>
      <c r="BY38">
        <f>NIR - 2.4*RED</f>
        <v>-9372</v>
      </c>
      <c r="BZ38">
        <f>(SWIR1-NIR)/(SWIR1+NIR)</f>
        <v>-9.1315275062831616E-2</v>
      </c>
      <c r="CA38">
        <f>NIR/(RED+SWIR2)</f>
        <v>0.65791245791245789</v>
      </c>
      <c r="CB38">
        <f>(NIR/RED)</f>
        <v>1.3337883959044368</v>
      </c>
      <c r="CC38">
        <f>(0.3037*BLUE)+(0.2793*GREEN)+(0.4773*RED)+(0.5585*NIR)+(0.1863*SWIR2)</f>
        <v>17849.106400000001</v>
      </c>
      <c r="CD38">
        <f>-0.2848*BLUE-0.2435*GREEN-0.5436*RED+0.7243*NIR+0.084*SWIR1-0.18*SWIR2</f>
        <v>-2009.6688999999969</v>
      </c>
      <c r="CE38">
        <f>0.1509*BLUE+0.1973*GREEN+0.3279*RED+0.3406*NIR-0.7112*SWIR1-0.4272*SWIR2</f>
        <v>-695.51819999999998</v>
      </c>
      <c r="CF38">
        <f>(NIR-RED)/(NIR+RED+0.5)</f>
        <v>0.14302079017280461</v>
      </c>
      <c r="CG38">
        <f>((RED-GREEN)/(RED+GREEN))+0.5</f>
        <v>0.48075313807531384</v>
      </c>
      <c r="CH38">
        <f>(GREEN-RED)/(GREEN+RED-BLUE)</f>
        <v>4.0741615493623054E-2</v>
      </c>
      <c r="CI38">
        <f>(0.1*(NIR-RED))/(0.1*(NIR+RED))</f>
        <v>0.14302427610412402</v>
      </c>
      <c r="CJ38">
        <f>(SWIR1-NIR)/(SWIR1+NIR)</f>
        <v>-9.1315275062831616E-2</v>
      </c>
      <c r="CK38">
        <f>NDBI-NDVI</f>
        <v>-0.23433955116695565</v>
      </c>
      <c r="CL38">
        <f>(GREEN-SWIR1)/(GREEN+SWIR1)</f>
        <v>-3.3179869820606445E-2</v>
      </c>
    </row>
    <row r="39" spans="1:90" x14ac:dyDescent="0.25">
      <c r="A39">
        <v>9744</v>
      </c>
      <c r="B39">
        <v>9066</v>
      </c>
      <c r="C39">
        <v>9090</v>
      </c>
      <c r="D39">
        <v>8121</v>
      </c>
      <c r="E39">
        <v>10051</v>
      </c>
      <c r="F39">
        <v>7885</v>
      </c>
      <c r="G39">
        <v>6933</v>
      </c>
      <c r="H39">
        <v>2720</v>
      </c>
      <c r="I39">
        <f t="shared" si="4"/>
        <v>0.10620735197006384</v>
      </c>
      <c r="J39">
        <f t="shared" si="5"/>
        <v>10107.874560000002</v>
      </c>
      <c r="K39">
        <f t="shared" si="6"/>
        <v>1.6248570114289549</v>
      </c>
      <c r="L39">
        <f t="shared" si="7"/>
        <v>1.1373142939564402</v>
      </c>
      <c r="M39">
        <f t="shared" si="8"/>
        <v>1.0362694300518134E-3</v>
      </c>
      <c r="N39">
        <f t="shared" si="9"/>
        <v>-1.2131461070649965E-8</v>
      </c>
      <c r="O39">
        <f t="shared" si="10"/>
        <v>-9102165.5</v>
      </c>
      <c r="P39">
        <f t="shared" si="11"/>
        <v>91363589</v>
      </c>
      <c r="Q39">
        <f t="shared" si="12"/>
        <v>1.3615571629814133E-4</v>
      </c>
      <c r="R39">
        <f t="shared" si="13"/>
        <v>-73616865</v>
      </c>
      <c r="S39">
        <f t="shared" si="14"/>
        <v>0.22277353549776832</v>
      </c>
      <c r="T39">
        <f t="shared" si="15"/>
        <v>82409940</v>
      </c>
      <c r="U39">
        <f t="shared" si="16"/>
        <v>961</v>
      </c>
      <c r="V39">
        <f t="shared" si="17"/>
        <v>16001.399999999998</v>
      </c>
      <c r="W39">
        <f t="shared" si="18"/>
        <v>74884506.5</v>
      </c>
      <c r="X39">
        <f t="shared" si="19"/>
        <v>-81591926.599999994</v>
      </c>
      <c r="Y39">
        <f t="shared" si="20"/>
        <v>-81579552.099999994</v>
      </c>
      <c r="Z39">
        <f t="shared" si="21"/>
        <v>69692673</v>
      </c>
      <c r="AA39">
        <f t="shared" si="22"/>
        <v>79252135</v>
      </c>
      <c r="AB39">
        <f t="shared" si="23"/>
        <v>69692673</v>
      </c>
      <c r="AC39">
        <f t="shared" si="24"/>
        <v>54666705</v>
      </c>
      <c r="AD39">
        <f t="shared" si="25"/>
        <v>3860.9468702710137</v>
      </c>
      <c r="AE39">
        <f t="shared" si="26"/>
        <v>-3739108.8618936129</v>
      </c>
      <c r="AF39">
        <f t="shared" si="27"/>
        <v>0.18358796334458302</v>
      </c>
      <c r="AG39">
        <f t="shared" si="28"/>
        <v>0.97093953946558309</v>
      </c>
      <c r="AH39">
        <f t="shared" si="29"/>
        <v>119.125</v>
      </c>
      <c r="AI39">
        <f t="shared" si="30"/>
        <v>2.8077020951734668E-2</v>
      </c>
      <c r="AJ39" s="3">
        <f t="shared" si="31"/>
        <v>5.0206363303902615E-2</v>
      </c>
      <c r="AK39">
        <f t="shared" si="32"/>
        <v>5.020594363142046E-2</v>
      </c>
      <c r="AL39">
        <f t="shared" si="33"/>
        <v>5.0204396149777321E-2</v>
      </c>
      <c r="AM39">
        <f t="shared" si="0"/>
        <v>-0.28734002198035946</v>
      </c>
      <c r="AN39">
        <f t="shared" si="34"/>
        <v>-0.26263663707725038</v>
      </c>
      <c r="AO39">
        <f t="shared" si="35"/>
        <v>3.1415925027411187</v>
      </c>
      <c r="AP39">
        <f t="shared" si="36"/>
        <v>861.54098360655746</v>
      </c>
      <c r="AQ39">
        <f t="shared" si="37"/>
        <v>1.1373142939564402</v>
      </c>
      <c r="AR39">
        <f t="shared" si="38"/>
        <v>9.2599762497845878E-2</v>
      </c>
      <c r="AS39">
        <f t="shared" si="39"/>
        <v>241224</v>
      </c>
      <c r="AT39">
        <f t="shared" si="40"/>
        <v>1.2746987951807229</v>
      </c>
      <c r="AU39">
        <f t="shared" si="41"/>
        <v>0.10620735197006384</v>
      </c>
      <c r="AV39">
        <f t="shared" si="42"/>
        <v>0.29788716895312156</v>
      </c>
      <c r="AW39">
        <f t="shared" si="43"/>
        <v>0.36868168146137481</v>
      </c>
      <c r="AX39">
        <f t="shared" si="44"/>
        <v>0.33343114958550363</v>
      </c>
      <c r="AY39">
        <f t="shared" si="45"/>
        <v>0.42451192289976258</v>
      </c>
      <c r="AZ39">
        <f t="shared" si="46"/>
        <v>1.3218770654329147E-3</v>
      </c>
      <c r="BA39">
        <f t="shared" si="47"/>
        <v>5.6301202719191215E-2</v>
      </c>
      <c r="BB39">
        <f t="shared" si="48"/>
        <v>0.12076271186440678</v>
      </c>
      <c r="BC39">
        <f t="shared" si="49"/>
        <v>5.1524820840089976E-2</v>
      </c>
      <c r="BD39">
        <f t="shared" si="50"/>
        <v>0.18358455016486105</v>
      </c>
      <c r="BE39">
        <f t="shared" si="51"/>
        <v>-5.6301202719191215E-2</v>
      </c>
      <c r="BF39">
        <f t="shared" si="52"/>
        <v>6.4246187069779997E-2</v>
      </c>
      <c r="BG39">
        <f t="shared" si="53"/>
        <v>-0.15425613445569819</v>
      </c>
      <c r="BH39">
        <f t="shared" si="54"/>
        <v>-0.44665271966527198</v>
      </c>
      <c r="BI39">
        <f t="shared" si="55"/>
        <v>0.40370071224025261</v>
      </c>
      <c r="BJ39">
        <f>(2*(RED-GREEN-BLUE))/(GREEN-BLUE)</f>
        <v>-836.25</v>
      </c>
      <c r="BK39">
        <f>SWIR1/SWIR2</f>
        <v>1.1373142939564402</v>
      </c>
      <c r="BL39">
        <f>AEROSOL/GREEN</f>
        <v>1.0719471947194719</v>
      </c>
      <c r="BM39">
        <f>GREEN/RED</f>
        <v>1.1193202807536018</v>
      </c>
      <c r="BN39">
        <f>NIR/GREEN</f>
        <v>1.1057205720572056</v>
      </c>
      <c r="BO39">
        <f>SWIR2/NIR</f>
        <v>0.68978211123271316</v>
      </c>
      <c r="BP39">
        <f>SWIR2/RED</f>
        <v>0.85371259697081636</v>
      </c>
      <c r="BQ39">
        <f>NIR/GREEN</f>
        <v>1.1057205720572056</v>
      </c>
      <c r="BR39">
        <f>NIR/SWIR2</f>
        <v>1.449733160248089</v>
      </c>
      <c r="BS39">
        <f>NIR/RED</f>
        <v>1.2376554611501047</v>
      </c>
      <c r="BT39">
        <f>RED/BLUE</f>
        <v>0.89576439444076772</v>
      </c>
      <c r="BU39">
        <f>RED/GREEN</f>
        <v>0.89339933993399345</v>
      </c>
      <c r="BV39">
        <f>RED/NIR</f>
        <v>0.80797930554173714</v>
      </c>
      <c r="BW39">
        <f>SWIR1/NIR</f>
        <v>0.78449905482041593</v>
      </c>
      <c r="BX39">
        <f>2.5*(NIR-RED)+(NIR+(6*RED)-(7.5*BLUE))</f>
        <v>-4393</v>
      </c>
      <c r="BY39">
        <f>NIR - 2.4*RED</f>
        <v>-9439.3999999999978</v>
      </c>
      <c r="BZ39">
        <f>(SWIR1-NIR)/(SWIR1+NIR)</f>
        <v>-0.12076271186440678</v>
      </c>
      <c r="CA39">
        <f>NIR/(RED+SWIR2)</f>
        <v>0.66766307958017801</v>
      </c>
      <c r="CB39">
        <f>(NIR/RED)</f>
        <v>1.2376554611501047</v>
      </c>
      <c r="CC39">
        <f>(0.3037*BLUE)+(0.2793*GREEN)+(0.4773*RED)+(0.5585*NIR)+(0.1863*SWIR2)</f>
        <v>16073.4359</v>
      </c>
      <c r="CD39">
        <f>-0.2848*BLUE-0.2435*GREEN-0.5436*RED+0.7243*NIR+0.084*SWIR1-0.18*SWIR2</f>
        <v>-2515.648099999999</v>
      </c>
      <c r="CE39">
        <f>0.1509*BLUE+0.1973*GREEN+0.3279*RED+0.3406*NIR-0.7112*SWIR1-0.4272*SWIR2</f>
        <v>678.17330000000038</v>
      </c>
      <c r="CF39">
        <f>(NIR-RED)/(NIR+RED+0.5)</f>
        <v>0.10620442977025726</v>
      </c>
      <c r="CG39">
        <f>((RED-GREEN)/(RED+GREEN))+0.5</f>
        <v>0.4436987972808088</v>
      </c>
      <c r="CH39">
        <f>(GREEN-RED)/(GREEN+RED-BLUE)</f>
        <v>0.11896869244935543</v>
      </c>
      <c r="CI39">
        <f>(0.1*(NIR-RED))/(0.1*(NIR+RED))</f>
        <v>0.10620735197006383</v>
      </c>
      <c r="CJ39">
        <f>(SWIR1-NIR)/(SWIR1+NIR)</f>
        <v>-0.12076271186440678</v>
      </c>
      <c r="CK39">
        <f>NDBI-NDVI</f>
        <v>-0.2269700638344706</v>
      </c>
      <c r="CL39">
        <f>(GREEN-SWIR1)/(GREEN+SWIR1)</f>
        <v>7.0986745213549335E-2</v>
      </c>
    </row>
    <row r="40" spans="1:90" x14ac:dyDescent="0.25">
      <c r="A40">
        <v>9955</v>
      </c>
      <c r="B40">
        <v>9377</v>
      </c>
      <c r="C40">
        <v>9601</v>
      </c>
      <c r="D40">
        <v>8560</v>
      </c>
      <c r="E40">
        <v>8466</v>
      </c>
      <c r="F40">
        <v>7428</v>
      </c>
      <c r="G40">
        <v>6711</v>
      </c>
      <c r="H40">
        <v>2720</v>
      </c>
      <c r="I40">
        <f t="shared" si="4"/>
        <v>-5.5209679313990368E-3</v>
      </c>
      <c r="J40">
        <f t="shared" si="5"/>
        <v>8135.6055600000009</v>
      </c>
      <c r="K40">
        <f t="shared" si="6"/>
        <v>1.2990107212764348</v>
      </c>
      <c r="L40">
        <f t="shared" si="7"/>
        <v>1.1068395172105499</v>
      </c>
      <c r="M40">
        <f t="shared" si="8"/>
        <v>-2.1276595744680851E-2</v>
      </c>
      <c r="N40">
        <f t="shared" si="9"/>
        <v>-1.3664231516580357E-8</v>
      </c>
      <c r="O40">
        <f t="shared" si="10"/>
        <v>-7928344.6000000006</v>
      </c>
      <c r="P40">
        <f t="shared" si="11"/>
        <v>81282065</v>
      </c>
      <c r="Q40">
        <f t="shared" si="12"/>
        <v>1.0301204995196178E-4</v>
      </c>
      <c r="R40">
        <f t="shared" si="13"/>
        <v>-80258560</v>
      </c>
      <c r="S40">
        <f t="shared" si="14"/>
        <v>0.12090482739669672</v>
      </c>
      <c r="T40">
        <f t="shared" si="15"/>
        <v>90028577</v>
      </c>
      <c r="U40">
        <f t="shared" si="16"/>
        <v>-1135</v>
      </c>
      <c r="V40">
        <f t="shared" si="17"/>
        <v>11758.399999999998</v>
      </c>
      <c r="W40">
        <f t="shared" si="18"/>
        <v>89914006</v>
      </c>
      <c r="X40">
        <f t="shared" si="19"/>
        <v>-72440080.599999994</v>
      </c>
      <c r="Y40">
        <f t="shared" si="20"/>
        <v>-72427250</v>
      </c>
      <c r="Z40">
        <f t="shared" si="21"/>
        <v>56824927</v>
      </c>
      <c r="AA40">
        <f t="shared" si="22"/>
        <v>62885448</v>
      </c>
      <c r="AB40">
        <f t="shared" si="23"/>
        <v>56824927</v>
      </c>
      <c r="AC40">
        <f t="shared" si="24"/>
        <v>49849308</v>
      </c>
      <c r="AD40">
        <f t="shared" si="25"/>
        <v>-186.99726896308695</v>
      </c>
      <c r="AE40">
        <f t="shared" si="26"/>
        <v>-26049.11691887636</v>
      </c>
      <c r="AF40">
        <f t="shared" si="27"/>
        <v>0.11563985789135224</v>
      </c>
      <c r="AG40">
        <f t="shared" si="28"/>
        <v>0.86775700934579436</v>
      </c>
      <c r="AH40">
        <f t="shared" si="29"/>
        <v>0.16290983606557377</v>
      </c>
      <c r="AI40">
        <f t="shared" si="30"/>
        <v>3.4061229435364444E-2</v>
      </c>
      <c r="AJ40" s="3">
        <f t="shared" si="31"/>
        <v>-6.2821719156473124E-2</v>
      </c>
      <c r="AK40">
        <f t="shared" si="32"/>
        <v>-6.2821162816956294E-2</v>
      </c>
      <c r="AL40">
        <f t="shared" si="33"/>
        <v>-6.2819111400146677E-2</v>
      </c>
      <c r="AM40">
        <f t="shared" si="0"/>
        <v>-0.38303454306952339</v>
      </c>
      <c r="AN40">
        <f t="shared" si="34"/>
        <v>-0.36410410485597328</v>
      </c>
      <c r="AO40">
        <f t="shared" si="35"/>
        <v>3.1415926379784884</v>
      </c>
      <c r="AP40">
        <f t="shared" si="36"/>
        <v>902.88524590163934</v>
      </c>
      <c r="AQ40">
        <f t="shared" si="37"/>
        <v>1.1068395172105499</v>
      </c>
      <c r="AR40">
        <f t="shared" si="38"/>
        <v>-4.7955005391617459E-3</v>
      </c>
      <c r="AS40">
        <f t="shared" si="39"/>
        <v>1896384</v>
      </c>
      <c r="AT40">
        <f t="shared" si="40"/>
        <v>1.1397415185783522</v>
      </c>
      <c r="AU40">
        <f t="shared" si="41"/>
        <v>-5.5209679313990194E-3</v>
      </c>
      <c r="AV40">
        <f t="shared" si="42"/>
        <v>0.32147819882074585</v>
      </c>
      <c r="AW40">
        <f t="shared" si="43"/>
        <v>0.31794794757201339</v>
      </c>
      <c r="AX40">
        <f t="shared" si="44"/>
        <v>0.36057385360724076</v>
      </c>
      <c r="AY40">
        <f t="shared" si="45"/>
        <v>0.32841675819865057</v>
      </c>
      <c r="AZ40">
        <f t="shared" si="46"/>
        <v>1.180314047844873E-2</v>
      </c>
      <c r="BA40">
        <f t="shared" si="47"/>
        <v>5.7320632123781731E-2</v>
      </c>
      <c r="BB40">
        <f t="shared" si="48"/>
        <v>6.530766326915817E-2</v>
      </c>
      <c r="BC40">
        <f t="shared" si="49"/>
        <v>-5.1056436697864707E-2</v>
      </c>
      <c r="BD40">
        <f t="shared" si="50"/>
        <v>0.11563550108717138</v>
      </c>
      <c r="BE40">
        <f t="shared" si="51"/>
        <v>-5.7320632123781731E-2</v>
      </c>
      <c r="BF40">
        <f t="shared" si="52"/>
        <v>5.071079991512837E-2</v>
      </c>
      <c r="BG40">
        <f t="shared" si="53"/>
        <v>7.7593208838494685E-3</v>
      </c>
      <c r="BH40">
        <f t="shared" si="54"/>
        <v>-0.52971892011998667</v>
      </c>
      <c r="BI40">
        <f t="shared" si="55"/>
        <v>0.35158883460212853</v>
      </c>
      <c r="BJ40">
        <f>(2*(RED-GREEN-BLUE))/(GREEN-BLUE)</f>
        <v>-93.017857142857139</v>
      </c>
      <c r="BK40">
        <f>SWIR1/SWIR2</f>
        <v>1.1068395172105499</v>
      </c>
      <c r="BL40">
        <f>AEROSOL/GREEN</f>
        <v>1.0368711592542443</v>
      </c>
      <c r="BM40">
        <f>GREEN/RED</f>
        <v>1.1216121495327103</v>
      </c>
      <c r="BN40">
        <f>NIR/GREEN</f>
        <v>0.88178314758879284</v>
      </c>
      <c r="BO40">
        <f>SWIR2/NIR</f>
        <v>0.79270021261516654</v>
      </c>
      <c r="BP40">
        <f>SWIR2/RED</f>
        <v>0.78399532710280373</v>
      </c>
      <c r="BQ40">
        <f>NIR/GREEN</f>
        <v>0.88178314758879284</v>
      </c>
      <c r="BR40">
        <f>NIR/SWIR2</f>
        <v>1.2615109521680823</v>
      </c>
      <c r="BS40">
        <f>NIR/RED</f>
        <v>0.98901869158878508</v>
      </c>
      <c r="BT40">
        <f>RED/BLUE</f>
        <v>0.91287192065692657</v>
      </c>
      <c r="BU40">
        <f>RED/GREEN</f>
        <v>0.89157379439641704</v>
      </c>
      <c r="BV40">
        <f>RED/NIR</f>
        <v>1.011103236475313</v>
      </c>
      <c r="BW40">
        <f>SWIR1/NIR</f>
        <v>0.87739192062367111</v>
      </c>
      <c r="BX40">
        <f>2.5*(NIR-RED)+(NIR+(6*RED)-(7.5*BLUE))</f>
        <v>-10736.5</v>
      </c>
      <c r="BY40">
        <f>NIR - 2.4*RED</f>
        <v>-12078</v>
      </c>
      <c r="BZ40">
        <f>(SWIR1-NIR)/(SWIR1+NIR)</f>
        <v>-6.530766326915817E-2</v>
      </c>
      <c r="CA40">
        <f>NIR/(RED+SWIR2)</f>
        <v>0.5543841267762426</v>
      </c>
      <c r="CB40">
        <f>(NIR/RED)</f>
        <v>0.98901869158878508</v>
      </c>
      <c r="CC40">
        <f>(0.3037*BLUE)+(0.2793*GREEN)+(0.4773*RED)+(0.5585*NIR)+(0.1863*SWIR2)</f>
        <v>15593.5625</v>
      </c>
      <c r="CD40">
        <f>-0.2848*BLUE-0.2435*GREEN-0.5436*RED+0.7243*NIR+0.084*SWIR1-0.18*SWIR2</f>
        <v>-4113.7332999999981</v>
      </c>
      <c r="CE40">
        <f>0.1509*BLUE+0.1973*GREEN+0.3279*RED+0.3406*NIR-0.7112*SWIR1-0.4272*SWIR2</f>
        <v>849.87739999999894</v>
      </c>
      <c r="CF40">
        <f>(NIR-RED)/(NIR+RED+0.5)</f>
        <v>-5.5208058027192905E-3</v>
      </c>
      <c r="CG40">
        <f>((RED-GREEN)/(RED+GREEN))+0.5</f>
        <v>0.44267936787621825</v>
      </c>
      <c r="CH40">
        <f>(GREEN-RED)/(GREEN+RED-BLUE)</f>
        <v>0.11851092896174864</v>
      </c>
      <c r="CI40">
        <f>(0.1*(NIR-RED))/(0.1*(NIR+RED))</f>
        <v>-5.5209679313990368E-3</v>
      </c>
      <c r="CJ40">
        <f>(SWIR1-NIR)/(SWIR1+NIR)</f>
        <v>-6.530766326915817E-2</v>
      </c>
      <c r="CK40">
        <f>NDBI-NDVI</f>
        <v>-5.9786695337759134E-2</v>
      </c>
      <c r="CL40">
        <f>(GREEN-SWIR1)/(GREEN+SWIR1)</f>
        <v>0.12760584884608608</v>
      </c>
    </row>
    <row r="41" spans="1:90" x14ac:dyDescent="0.25">
      <c r="A41">
        <v>9847</v>
      </c>
      <c r="B41">
        <v>9363</v>
      </c>
      <c r="C41">
        <v>9511</v>
      </c>
      <c r="D41">
        <v>8412</v>
      </c>
      <c r="E41">
        <v>7479</v>
      </c>
      <c r="F41">
        <v>6799</v>
      </c>
      <c r="G41">
        <v>6491</v>
      </c>
      <c r="H41">
        <v>2720</v>
      </c>
      <c r="I41">
        <f t="shared" si="4"/>
        <v>-5.8712478761563151E-2</v>
      </c>
      <c r="J41">
        <f t="shared" si="5"/>
        <v>7000.1497599999984</v>
      </c>
      <c r="K41">
        <f t="shared" si="6"/>
        <v>1.2100323484928017</v>
      </c>
      <c r="L41">
        <f t="shared" si="7"/>
        <v>1.0474503158219073</v>
      </c>
      <c r="M41">
        <f t="shared" si="8"/>
        <v>-2.1436227224008574E-3</v>
      </c>
      <c r="N41">
        <f t="shared" si="9"/>
        <v>-1.5739905033044499E-8</v>
      </c>
      <c r="O41">
        <f t="shared" si="10"/>
        <v>-6992476.7999999998</v>
      </c>
      <c r="P41">
        <f t="shared" si="11"/>
        <v>71132768</v>
      </c>
      <c r="Q41">
        <f t="shared" si="12"/>
        <v>9.3479867368829339E-5</v>
      </c>
      <c r="R41">
        <f t="shared" si="13"/>
        <v>-78753144</v>
      </c>
      <c r="S41">
        <f t="shared" si="14"/>
        <v>8.5933982648062193E-2</v>
      </c>
      <c r="T41">
        <f t="shared" si="15"/>
        <v>89051493</v>
      </c>
      <c r="U41">
        <f t="shared" si="16"/>
        <v>-2032</v>
      </c>
      <c r="V41">
        <f t="shared" si="17"/>
        <v>9537.5999999999985</v>
      </c>
      <c r="W41">
        <f t="shared" si="18"/>
        <v>103246556.5</v>
      </c>
      <c r="X41">
        <f t="shared" si="19"/>
        <v>-62886985.399999999</v>
      </c>
      <c r="Y41">
        <f t="shared" si="20"/>
        <v>-62874460.700000003</v>
      </c>
      <c r="Z41">
        <f t="shared" si="21"/>
        <v>48555700</v>
      </c>
      <c r="AA41">
        <f t="shared" si="22"/>
        <v>50849721</v>
      </c>
      <c r="AB41">
        <f t="shared" si="23"/>
        <v>48555700</v>
      </c>
      <c r="AC41">
        <f t="shared" si="24"/>
        <v>44132309</v>
      </c>
      <c r="AD41">
        <f t="shared" si="25"/>
        <v>-1864.9706761476261</v>
      </c>
      <c r="AE41">
        <f t="shared" si="26"/>
        <v>-888218.00139878108</v>
      </c>
      <c r="AF41">
        <f t="shared" si="27"/>
        <v>7.0728096823792483E-2</v>
      </c>
      <c r="AG41">
        <f t="shared" si="28"/>
        <v>0.80825011887779363</v>
      </c>
      <c r="AH41">
        <f t="shared" si="29"/>
        <v>0.36238685886691252</v>
      </c>
      <c r="AI41">
        <f t="shared" si="30"/>
        <v>3.3888632225453165E-2</v>
      </c>
      <c r="AJ41" s="3">
        <f t="shared" si="31"/>
        <v>-0.11959976456739259</v>
      </c>
      <c r="AK41">
        <f t="shared" si="32"/>
        <v>-0.11959863827062253</v>
      </c>
      <c r="AL41">
        <f t="shared" si="33"/>
        <v>-0.11959448523461295</v>
      </c>
      <c r="AM41">
        <f t="shared" si="0"/>
        <v>-0.43239858839600803</v>
      </c>
      <c r="AN41">
        <f t="shared" si="34"/>
        <v>-0.41114872844657901</v>
      </c>
      <c r="AO41">
        <f t="shared" si="35"/>
        <v>3.1415926299252255</v>
      </c>
      <c r="AP41">
        <f t="shared" si="36"/>
        <v>894.62295081967216</v>
      </c>
      <c r="AQ41">
        <f t="shared" si="37"/>
        <v>1.0474503158219073</v>
      </c>
      <c r="AR41">
        <f t="shared" si="38"/>
        <v>-5.1055730790847638E-2</v>
      </c>
      <c r="AS41">
        <f t="shared" si="39"/>
        <v>1106892</v>
      </c>
      <c r="AT41">
        <f t="shared" si="40"/>
        <v>1.1000147080453009</v>
      </c>
      <c r="AU41">
        <f t="shared" si="41"/>
        <v>-5.8712478761563172E-2</v>
      </c>
      <c r="AV41">
        <f t="shared" si="42"/>
        <v>0.33115502716321549</v>
      </c>
      <c r="AW41">
        <f t="shared" si="43"/>
        <v>0.29442563577671049</v>
      </c>
      <c r="AX41">
        <f t="shared" si="44"/>
        <v>0.37441933706007402</v>
      </c>
      <c r="AY41">
        <f t="shared" si="45"/>
        <v>0.28010269576379976</v>
      </c>
      <c r="AZ41">
        <f t="shared" si="46"/>
        <v>7.8414750450354984E-3</v>
      </c>
      <c r="BA41">
        <f t="shared" si="47"/>
        <v>6.1317859733303573E-2</v>
      </c>
      <c r="BB41">
        <f t="shared" si="48"/>
        <v>4.7625717887659333E-2</v>
      </c>
      <c r="BC41">
        <f t="shared" si="49"/>
        <v>-0.11186319914499465</v>
      </c>
      <c r="BD41">
        <f t="shared" si="50"/>
        <v>7.0722977809591983E-2</v>
      </c>
      <c r="BE41">
        <f t="shared" si="51"/>
        <v>-6.1317859733303573E-2</v>
      </c>
      <c r="BF41">
        <f t="shared" si="52"/>
        <v>2.3175319789315276E-2</v>
      </c>
      <c r="BG41">
        <f t="shared" si="53"/>
        <v>7.8719866415200276E-2</v>
      </c>
      <c r="BH41">
        <f t="shared" si="54"/>
        <v>-0.56973968071336112</v>
      </c>
      <c r="BI41">
        <f t="shared" si="55"/>
        <v>0.33380850558327396</v>
      </c>
      <c r="BJ41">
        <f>(2*(RED-GREEN-BLUE))/(GREEN-BLUE)</f>
        <v>-141.37837837837839</v>
      </c>
      <c r="BK41">
        <f>SWIR1/SWIR2</f>
        <v>1.0474503158219073</v>
      </c>
      <c r="BL41">
        <f>AEROSOL/GREEN</f>
        <v>1.0353275155083588</v>
      </c>
      <c r="BM41">
        <f>GREEN/RED</f>
        <v>1.1306466951973371</v>
      </c>
      <c r="BN41">
        <f>NIR/GREEN</f>
        <v>0.78635264430659235</v>
      </c>
      <c r="BO41">
        <f>SWIR2/NIR</f>
        <v>0.86789677764407003</v>
      </c>
      <c r="BP41">
        <f>SWIR2/RED</f>
        <v>0.77163575844032339</v>
      </c>
      <c r="BQ41">
        <f>NIR/GREEN</f>
        <v>0.78635264430659235</v>
      </c>
      <c r="BR41">
        <f>NIR/SWIR2</f>
        <v>1.1522107533507935</v>
      </c>
      <c r="BS41">
        <f>NIR/RED</f>
        <v>0.88908701854493577</v>
      </c>
      <c r="BT41">
        <f>RED/BLUE</f>
        <v>0.89842999038769622</v>
      </c>
      <c r="BU41">
        <f>RED/GREEN</f>
        <v>0.88444958469141</v>
      </c>
      <c r="BV41">
        <f>RED/NIR</f>
        <v>1.1247492980344966</v>
      </c>
      <c r="BW41">
        <f>SWIR1/NIR</f>
        <v>0.90907875384409675</v>
      </c>
      <c r="BX41">
        <f>2.5*(NIR-RED)+(NIR+(6*RED)-(7.5*BLUE))</f>
        <v>-14604</v>
      </c>
      <c r="BY41">
        <f>NIR - 2.4*RED</f>
        <v>-12709.8</v>
      </c>
      <c r="BZ41">
        <f>(SWIR1-NIR)/(SWIR1+NIR)</f>
        <v>-4.7625717887659333E-2</v>
      </c>
      <c r="CA41">
        <f>NIR/(RED+SWIR2)</f>
        <v>0.50184526605381463</v>
      </c>
      <c r="CB41">
        <f>(NIR/RED)</f>
        <v>0.88908701854493577</v>
      </c>
      <c r="CC41">
        <f>(0.3037*BLUE)+(0.2793*GREEN)+(0.4773*RED)+(0.5585*NIR)+(0.1863*SWIR2)</f>
        <v>14901.307799999999</v>
      </c>
      <c r="CD41">
        <f>-0.2848*BLUE-0.2435*GREEN-0.5436*RED+0.7243*NIR+0.084*SWIR1-0.18*SWIR2</f>
        <v>-4735.4983999999986</v>
      </c>
      <c r="CE41">
        <f>0.1509*BLUE+0.1973*GREEN+0.3279*RED+0.3406*NIR-0.7112*SWIR1-0.4272*SWIR2</f>
        <v>986.63520000000062</v>
      </c>
      <c r="CF41">
        <f>(NIR-RED)/(NIR+RED+0.5)</f>
        <v>-5.8710631469653586E-2</v>
      </c>
      <c r="CG41">
        <f>((RED-GREEN)/(RED+GREEN))+0.5</f>
        <v>0.43868214026669644</v>
      </c>
      <c r="CH41">
        <f>(GREEN-RED)/(GREEN+RED-BLUE)</f>
        <v>0.12838785046728973</v>
      </c>
      <c r="CI41">
        <f>(0.1*(NIR-RED))/(0.1*(NIR+RED))</f>
        <v>-5.8712478761563151E-2</v>
      </c>
      <c r="CJ41">
        <f>(SWIR1-NIR)/(SWIR1+NIR)</f>
        <v>-4.7625717887659333E-2</v>
      </c>
      <c r="CK41">
        <f>NDBI-NDVI</f>
        <v>1.1086760873903818E-2</v>
      </c>
      <c r="CL41">
        <f>(GREEN-SWIR1)/(GREEN+SWIR1)</f>
        <v>0.16627835683629674</v>
      </c>
    </row>
    <row r="42" spans="1:90" x14ac:dyDescent="0.25">
      <c r="A42">
        <v>11059</v>
      </c>
      <c r="B42">
        <v>10995</v>
      </c>
      <c r="C42">
        <v>10759</v>
      </c>
      <c r="D42">
        <v>10839</v>
      </c>
      <c r="E42">
        <v>16016</v>
      </c>
      <c r="F42">
        <v>13760</v>
      </c>
      <c r="G42">
        <v>11951</v>
      </c>
      <c r="H42">
        <v>2720</v>
      </c>
      <c r="I42">
        <f t="shared" si="4"/>
        <v>0.19277601936324706</v>
      </c>
      <c r="J42">
        <f t="shared" si="5"/>
        <v>16568.895560000001</v>
      </c>
      <c r="K42">
        <f t="shared" si="6"/>
        <v>1.3547877207929118</v>
      </c>
      <c r="L42">
        <f t="shared" si="7"/>
        <v>1.1513680863526066</v>
      </c>
      <c r="M42">
        <f t="shared" si="8"/>
        <v>3.8632412594166504E-4</v>
      </c>
      <c r="N42">
        <f t="shared" si="9"/>
        <v>-5.7037319500865379E-9</v>
      </c>
      <c r="O42">
        <f t="shared" si="10"/>
        <v>-17596995.399999999</v>
      </c>
      <c r="P42">
        <f t="shared" si="11"/>
        <v>172316143</v>
      </c>
      <c r="Q42">
        <f t="shared" si="12"/>
        <v>1.3733870130771294E-4</v>
      </c>
      <c r="R42">
        <f t="shared" si="13"/>
        <v>-119163966</v>
      </c>
      <c r="S42">
        <f t="shared" si="14"/>
        <v>0.33248996185617363</v>
      </c>
      <c r="T42">
        <f t="shared" si="15"/>
        <v>118295205</v>
      </c>
      <c r="U42">
        <f t="shared" si="16"/>
        <v>5257</v>
      </c>
      <c r="V42">
        <f t="shared" si="17"/>
        <v>27599.4</v>
      </c>
      <c r="W42">
        <f t="shared" si="18"/>
        <v>15350128.5</v>
      </c>
      <c r="X42">
        <f t="shared" si="19"/>
        <v>-173548145.59999999</v>
      </c>
      <c r="Y42">
        <f t="shared" si="20"/>
        <v>-173531369.40000001</v>
      </c>
      <c r="Z42">
        <f t="shared" si="21"/>
        <v>191417975</v>
      </c>
      <c r="AA42">
        <f t="shared" si="22"/>
        <v>220380160</v>
      </c>
      <c r="AB42">
        <f t="shared" si="23"/>
        <v>191417975</v>
      </c>
      <c r="AC42">
        <f t="shared" si="24"/>
        <v>164445760</v>
      </c>
      <c r="AD42">
        <f t="shared" si="25"/>
        <v>10354.903595166727</v>
      </c>
      <c r="AE42">
        <f t="shared" si="26"/>
        <v>-26817330.337704033</v>
      </c>
      <c r="AF42">
        <f t="shared" si="27"/>
        <v>0.1453521134818315</v>
      </c>
      <c r="AG42">
        <f t="shared" si="28"/>
        <v>1.2694898053325954</v>
      </c>
      <c r="AH42">
        <f t="shared" si="29"/>
        <v>1.0611644775534208</v>
      </c>
      <c r="AI42">
        <f t="shared" si="30"/>
        <v>-7.2891677431260382E-3</v>
      </c>
      <c r="AJ42" s="3">
        <f t="shared" si="31"/>
        <v>0.19633986928104574</v>
      </c>
      <c r="AK42">
        <f t="shared" si="32"/>
        <v>0.19633869601526191</v>
      </c>
      <c r="AL42">
        <f t="shared" si="33"/>
        <v>0.19633436971886875</v>
      </c>
      <c r="AM42">
        <f t="shared" si="0"/>
        <v>-0.15191951284087901</v>
      </c>
      <c r="AN42">
        <f t="shared" si="34"/>
        <v>-0.14840219067368532</v>
      </c>
      <c r="AO42">
        <f t="shared" si="35"/>
        <v>1.2633771265748106E-8</v>
      </c>
      <c r="AP42">
        <f t="shared" si="36"/>
        <v>1068.6229508196723</v>
      </c>
      <c r="AQ42">
        <f t="shared" si="37"/>
        <v>1.1513680863526066</v>
      </c>
      <c r="AR42">
        <f t="shared" si="38"/>
        <v>0.16956484384755874</v>
      </c>
      <c r="AS42">
        <f t="shared" si="39"/>
        <v>-3779776</v>
      </c>
      <c r="AT42">
        <f t="shared" si="40"/>
        <v>1.163953488372093</v>
      </c>
      <c r="AU42">
        <f t="shared" si="41"/>
        <v>0.19277601936324706</v>
      </c>
      <c r="AV42">
        <f t="shared" si="42"/>
        <v>0.28816398149625139</v>
      </c>
      <c r="AW42">
        <f t="shared" si="43"/>
        <v>0.42579890466315734</v>
      </c>
      <c r="AX42">
        <f t="shared" si="44"/>
        <v>0.28603711384059127</v>
      </c>
      <c r="AY42">
        <f t="shared" si="45"/>
        <v>0.49434349560308832</v>
      </c>
      <c r="AZ42">
        <f t="shared" si="46"/>
        <v>-1.0848579571573045E-2</v>
      </c>
      <c r="BA42">
        <f t="shared" si="47"/>
        <v>-3.7040466709880545E-3</v>
      </c>
      <c r="BB42">
        <f t="shared" si="48"/>
        <v>7.5765717356260073E-2</v>
      </c>
      <c r="BC42">
        <f t="shared" si="49"/>
        <v>0.18588723112805894</v>
      </c>
      <c r="BD42">
        <f t="shared" si="50"/>
        <v>0.14534987664032609</v>
      </c>
      <c r="BE42">
        <f t="shared" si="51"/>
        <v>3.7040466709880545E-3</v>
      </c>
      <c r="BF42">
        <f t="shared" si="52"/>
        <v>7.0358990315429193E-2</v>
      </c>
      <c r="BG42">
        <f t="shared" si="53"/>
        <v>-0.39641154310674281</v>
      </c>
      <c r="BH42">
        <f t="shared" si="54"/>
        <v>-0.34102738176057934</v>
      </c>
      <c r="BI42">
        <f t="shared" si="55"/>
        <v>0.42726552179656541</v>
      </c>
      <c r="BJ42">
        <f>(2*(RED-GREEN-BLUE))/(GREEN-BLUE)</f>
        <v>92.5</v>
      </c>
      <c r="BK42">
        <f>SWIR1/SWIR2</f>
        <v>1.1513680863526066</v>
      </c>
      <c r="BL42">
        <f>AEROSOL/GREEN</f>
        <v>1.0278836323078353</v>
      </c>
      <c r="BM42">
        <f>GREEN/RED</f>
        <v>0.99261924531783374</v>
      </c>
      <c r="BN42">
        <f>NIR/GREEN</f>
        <v>1.4886141834743005</v>
      </c>
      <c r="BO42">
        <f>SWIR2/NIR</f>
        <v>0.74619130869130867</v>
      </c>
      <c r="BP42">
        <f>SWIR2/RED</f>
        <v>1.1025924900821109</v>
      </c>
      <c r="BQ42">
        <f>NIR/GREEN</f>
        <v>1.4886141834743005</v>
      </c>
      <c r="BR42">
        <f>NIR/SWIR2</f>
        <v>1.3401389005104176</v>
      </c>
      <c r="BS42">
        <f>NIR/RED</f>
        <v>1.4776270873696835</v>
      </c>
      <c r="BT42">
        <f>RED/BLUE</f>
        <v>0.98581173260572985</v>
      </c>
      <c r="BU42">
        <f>RED/GREEN</f>
        <v>1.0074356352820895</v>
      </c>
      <c r="BV42">
        <f>RED/NIR</f>
        <v>0.67676073926073921</v>
      </c>
      <c r="BW42">
        <f>SWIR1/NIR</f>
        <v>0.85914085914085914</v>
      </c>
      <c r="BX42">
        <f>2.5*(NIR-RED)+(NIR+(6*RED)-(7.5*BLUE))</f>
        <v>11530</v>
      </c>
      <c r="BY42">
        <f>NIR - 2.4*RED</f>
        <v>-9997.5999999999985</v>
      </c>
      <c r="BZ42">
        <f>(SWIR1-NIR)/(SWIR1+NIR)</f>
        <v>-7.5765717356260073E-2</v>
      </c>
      <c r="CA42">
        <f>NIR/(RED+SWIR2)</f>
        <v>0.70276437033786754</v>
      </c>
      <c r="CB42">
        <f>(NIR/RED)</f>
        <v>1.4776270873696835</v>
      </c>
      <c r="CC42">
        <f>(0.3037*BLUE)+(0.2793*GREEN)+(0.4773*RED)+(0.5585*NIR)+(0.1863*SWIR2)</f>
        <v>22689.032200000001</v>
      </c>
      <c r="CD42">
        <f>-0.2848*BLUE-0.2435*GREEN-0.5436*RED+0.7243*NIR+0.084*SWIR1-0.18*SWIR2</f>
        <v>-1038.224099999999</v>
      </c>
      <c r="CE42">
        <f>0.1509*BLUE+0.1973*GREEN+0.3279*RED+0.3406*NIR-0.7112*SWIR1-0.4272*SWIR2</f>
        <v>-2100.5253000000002</v>
      </c>
      <c r="CF42">
        <f>(NIR-RED)/(NIR+RED+0.5)</f>
        <v>0.19277243022844481</v>
      </c>
      <c r="CG42">
        <f>((RED-GREEN)/(RED+GREEN))+0.5</f>
        <v>0.503704046670988</v>
      </c>
      <c r="CH42">
        <f>(GREEN-RED)/(GREEN+RED-BLUE)</f>
        <v>-7.5450344242195605E-3</v>
      </c>
      <c r="CI42">
        <f>(0.1*(NIR-RED))/(0.1*(NIR+RED))</f>
        <v>0.19277601936324709</v>
      </c>
      <c r="CJ42">
        <f>(SWIR1-NIR)/(SWIR1+NIR)</f>
        <v>-7.5765717356260073E-2</v>
      </c>
      <c r="CK42">
        <f>NDBI-NDVI</f>
        <v>-0.26854173671950715</v>
      </c>
      <c r="CL42">
        <f>(GREEN-SWIR1)/(GREEN+SWIR1)</f>
        <v>-0.12239487744198377</v>
      </c>
    </row>
    <row r="43" spans="1:90" x14ac:dyDescent="0.25">
      <c r="A43">
        <v>12265</v>
      </c>
      <c r="B43">
        <v>12182</v>
      </c>
      <c r="C43">
        <v>11885</v>
      </c>
      <c r="D43">
        <v>11901</v>
      </c>
      <c r="E43">
        <v>13884</v>
      </c>
      <c r="F43">
        <v>14006</v>
      </c>
      <c r="G43">
        <v>12939</v>
      </c>
      <c r="H43">
        <v>2720</v>
      </c>
      <c r="I43">
        <f t="shared" si="4"/>
        <v>7.6905177428737634E-2</v>
      </c>
      <c r="J43">
        <f t="shared" si="5"/>
        <v>13812.246760000002</v>
      </c>
      <c r="K43">
        <f t="shared" si="6"/>
        <v>0.98265476626579473</v>
      </c>
      <c r="L43">
        <f t="shared" si="7"/>
        <v>1.0824638689234098</v>
      </c>
      <c r="M43">
        <f t="shared" si="8"/>
        <v>1.0085728693898135E-3</v>
      </c>
      <c r="N43">
        <f t="shared" si="9"/>
        <v>-5.9924568043284716E-9</v>
      </c>
      <c r="O43">
        <f t="shared" si="10"/>
        <v>-16899918.400000002</v>
      </c>
      <c r="P43">
        <f t="shared" si="11"/>
        <v>165011339</v>
      </c>
      <c r="Q43">
        <f t="shared" si="12"/>
        <v>9.8159415514553761E-5</v>
      </c>
      <c r="R43">
        <f t="shared" si="13"/>
        <v>-144966081</v>
      </c>
      <c r="S43">
        <f t="shared" si="14"/>
        <v>0.19200534101163891</v>
      </c>
      <c r="T43">
        <f t="shared" si="15"/>
        <v>144783070</v>
      </c>
      <c r="U43">
        <f t="shared" si="16"/>
        <v>1999</v>
      </c>
      <c r="V43">
        <f t="shared" si="17"/>
        <v>21420.6</v>
      </c>
      <c r="W43">
        <f t="shared" si="18"/>
        <v>72333286</v>
      </c>
      <c r="X43">
        <f t="shared" si="19"/>
        <v>-165188260.40000001</v>
      </c>
      <c r="Y43">
        <f t="shared" si="20"/>
        <v>-165170210.59999999</v>
      </c>
      <c r="Z43">
        <f t="shared" si="21"/>
        <v>179656961</v>
      </c>
      <c r="AA43">
        <f t="shared" si="22"/>
        <v>194459304</v>
      </c>
      <c r="AB43">
        <f t="shared" si="23"/>
        <v>179656961</v>
      </c>
      <c r="AC43">
        <f t="shared" si="24"/>
        <v>181223634</v>
      </c>
      <c r="AD43">
        <f t="shared" si="25"/>
        <v>3966.9615287661672</v>
      </c>
      <c r="AE43">
        <f t="shared" si="26"/>
        <v>-3954031.1061489354</v>
      </c>
      <c r="AF43">
        <f t="shared" si="27"/>
        <v>3.5233783392834235E-2</v>
      </c>
      <c r="AG43">
        <f t="shared" si="28"/>
        <v>1.1768758927821192</v>
      </c>
      <c r="AH43">
        <f t="shared" si="29"/>
        <v>1.3271245634458673</v>
      </c>
      <c r="AI43">
        <f t="shared" si="30"/>
        <v>-6.5408647315737777E-3</v>
      </c>
      <c r="AJ43" s="3">
        <f t="shared" si="31"/>
        <v>7.7573829019364354E-2</v>
      </c>
      <c r="AK43">
        <f t="shared" si="32"/>
        <v>7.7573347365610681E-2</v>
      </c>
      <c r="AL43">
        <f t="shared" si="33"/>
        <v>7.7571571319085361E-2</v>
      </c>
      <c r="AM43">
        <f t="shared" si="0"/>
        <v>-0.26831967537087298</v>
      </c>
      <c r="AN43">
        <f t="shared" si="34"/>
        <v>-0.26286169365542872</v>
      </c>
      <c r="AO43">
        <f t="shared" si="35"/>
        <v>9.0610435618367832E-9</v>
      </c>
      <c r="AP43">
        <f t="shared" si="36"/>
        <v>1179.2786885245903</v>
      </c>
      <c r="AQ43">
        <f t="shared" si="37"/>
        <v>1.0824638689234098</v>
      </c>
      <c r="AR43">
        <f t="shared" si="38"/>
        <v>6.6931149805561418E-2</v>
      </c>
      <c r="AS43">
        <f t="shared" si="39"/>
        <v>-4123548</v>
      </c>
      <c r="AT43">
        <f t="shared" si="40"/>
        <v>0.99128944737969438</v>
      </c>
      <c r="AU43">
        <f t="shared" si="41"/>
        <v>7.6905177428737648E-2</v>
      </c>
      <c r="AV43">
        <f t="shared" si="42"/>
        <v>0.31592779400053095</v>
      </c>
      <c r="AW43">
        <f t="shared" si="43"/>
        <v>0.36856915317228561</v>
      </c>
      <c r="AX43">
        <f t="shared" si="44"/>
        <v>0.31550305282718344</v>
      </c>
      <c r="AY43">
        <f t="shared" si="45"/>
        <v>0.39998487483929518</v>
      </c>
      <c r="AZ43">
        <f t="shared" si="46"/>
        <v>-1.2340549299871193E-2</v>
      </c>
      <c r="BA43">
        <f t="shared" si="47"/>
        <v>-6.7266459261750608E-4</v>
      </c>
      <c r="BB43">
        <f t="shared" si="48"/>
        <v>-4.3743277160272495E-3</v>
      </c>
      <c r="BC43">
        <f t="shared" si="49"/>
        <v>6.5295787616051565E-2</v>
      </c>
      <c r="BD43">
        <f t="shared" si="50"/>
        <v>3.5230958505759982E-2</v>
      </c>
      <c r="BE43">
        <f t="shared" si="51"/>
        <v>6.7266459261750608E-4</v>
      </c>
      <c r="BF43">
        <f t="shared" si="52"/>
        <v>3.959918352198924E-2</v>
      </c>
      <c r="BG43">
        <f t="shared" si="53"/>
        <v>-0.16008736049875999</v>
      </c>
      <c r="BH43">
        <f t="shared" si="54"/>
        <v>-0.44299125411217205</v>
      </c>
      <c r="BI43">
        <f t="shared" si="55"/>
        <v>0.37308715463428765</v>
      </c>
      <c r="BJ43">
        <f>(2*(RED-GREEN-BLUE))/(GREEN-BLUE)</f>
        <v>81.925925925925924</v>
      </c>
      <c r="BK43">
        <f>SWIR1/SWIR2</f>
        <v>1.0824638689234098</v>
      </c>
      <c r="BL43">
        <f>AEROSOL/GREEN</f>
        <v>1.0319730753050063</v>
      </c>
      <c r="BM43">
        <f>GREEN/RED</f>
        <v>0.99865557516175107</v>
      </c>
      <c r="BN43">
        <f>NIR/GREEN</f>
        <v>1.1681952040387042</v>
      </c>
      <c r="BO43">
        <f>SWIR2/NIR</f>
        <v>0.93193604148660325</v>
      </c>
      <c r="BP43">
        <f>SWIR2/RED</f>
        <v>1.0872195613813964</v>
      </c>
      <c r="BQ43">
        <f>NIR/GREEN</f>
        <v>1.1681952040387042</v>
      </c>
      <c r="BR43">
        <f>NIR/SWIR2</f>
        <v>1.0730350104335729</v>
      </c>
      <c r="BS43">
        <f>NIR/RED</f>
        <v>1.1666246533904714</v>
      </c>
      <c r="BT43">
        <f>RED/BLUE</f>
        <v>0.97693318010178953</v>
      </c>
      <c r="BU43">
        <f>RED/GREEN</f>
        <v>1.0013462347496844</v>
      </c>
      <c r="BV43">
        <f>RED/NIR</f>
        <v>0.85717372515125323</v>
      </c>
      <c r="BW43">
        <f>SWIR1/NIR</f>
        <v>1.008787093056756</v>
      </c>
      <c r="BX43">
        <f>2.5*(NIR-RED)+(NIR+(6*RED)-(7.5*BLUE))</f>
        <v>-1117.5</v>
      </c>
      <c r="BY43">
        <f>NIR - 2.4*RED</f>
        <v>-14678.399999999998</v>
      </c>
      <c r="BZ43">
        <f>(SWIR1-NIR)/(SWIR1+NIR)</f>
        <v>4.3743277160272495E-3</v>
      </c>
      <c r="CA43">
        <f>NIR/(RED+SWIR2)</f>
        <v>0.55893719806763287</v>
      </c>
      <c r="CB43">
        <f>(NIR/RED)</f>
        <v>1.1666246533904714</v>
      </c>
      <c r="CC43">
        <f>(0.3037*BLUE)+(0.2793*GREEN)+(0.4773*RED)+(0.5585*NIR)+(0.1863*SWIR2)</f>
        <v>22864.250899999999</v>
      </c>
      <c r="CD43">
        <f>-0.2848*BLUE-0.2435*GREEN-0.5436*RED+0.7243*NIR+0.084*SWIR1-0.18*SWIR2</f>
        <v>-3929.1494999999977</v>
      </c>
      <c r="CE43">
        <f>0.1509*BLUE+0.1973*GREEN+0.3279*RED+0.3406*NIR-0.7112*SWIR1-0.4272*SWIR2</f>
        <v>-2674.2054000000007</v>
      </c>
      <c r="CF43">
        <f>(NIR-RED)/(NIR+RED+0.5)</f>
        <v>7.6903686180217562E-2</v>
      </c>
      <c r="CG43">
        <f>((RED-GREEN)/(RED+GREEN))+0.5</f>
        <v>0.5006726645926175</v>
      </c>
      <c r="CH43">
        <f>(GREEN-RED)/(GREEN+RED-BLUE)</f>
        <v>-1.3788348845225785E-3</v>
      </c>
      <c r="CI43">
        <f>(0.1*(NIR-RED))/(0.1*(NIR+RED))</f>
        <v>7.6905177428737648E-2</v>
      </c>
      <c r="CJ43">
        <f>(SWIR1-NIR)/(SWIR1+NIR)</f>
        <v>4.3743277160272495E-3</v>
      </c>
      <c r="CK43">
        <f>NDBI-NDVI</f>
        <v>-7.2530849712710385E-2</v>
      </c>
      <c r="CL43">
        <f>(GREEN-SWIR1)/(GREEN+SWIR1)</f>
        <v>-8.1920358425707773E-2</v>
      </c>
    </row>
    <row r="44" spans="1:90" x14ac:dyDescent="0.25">
      <c r="A44">
        <v>12652</v>
      </c>
      <c r="B44">
        <v>12379</v>
      </c>
      <c r="C44">
        <v>12272</v>
      </c>
      <c r="D44">
        <v>12248</v>
      </c>
      <c r="E44">
        <v>13731</v>
      </c>
      <c r="F44">
        <v>14792</v>
      </c>
      <c r="G44">
        <v>13850</v>
      </c>
      <c r="H44">
        <v>2720</v>
      </c>
      <c r="I44">
        <f t="shared" si="4"/>
        <v>5.7084568305169558E-2</v>
      </c>
      <c r="J44">
        <f t="shared" si="5"/>
        <v>13554.846560000002</v>
      </c>
      <c r="K44">
        <f t="shared" si="6"/>
        <v>0.86168897628693508</v>
      </c>
      <c r="L44">
        <f t="shared" si="7"/>
        <v>1.068014440433213</v>
      </c>
      <c r="M44">
        <f t="shared" si="8"/>
        <v>1.3486176668914363E-3</v>
      </c>
      <c r="N44">
        <f t="shared" si="9"/>
        <v>-5.8875545238841997E-9</v>
      </c>
      <c r="O44">
        <f t="shared" si="10"/>
        <v>-16983852.800000001</v>
      </c>
      <c r="P44">
        <f t="shared" si="11"/>
        <v>168506831</v>
      </c>
      <c r="Q44">
        <f t="shared" si="12"/>
        <v>9.1352753651821508E-5</v>
      </c>
      <c r="R44">
        <f t="shared" si="13"/>
        <v>-151605744</v>
      </c>
      <c r="S44">
        <f t="shared" si="14"/>
        <v>0.17288741664759127</v>
      </c>
      <c r="T44">
        <f t="shared" si="15"/>
        <v>151915088</v>
      </c>
      <c r="U44">
        <f t="shared" si="16"/>
        <v>1459</v>
      </c>
      <c r="V44">
        <f t="shared" si="17"/>
        <v>20706.400000000001</v>
      </c>
      <c r="W44">
        <f t="shared" si="18"/>
        <v>68910956.5</v>
      </c>
      <c r="X44">
        <f t="shared" si="19"/>
        <v>-168132084.59999999</v>
      </c>
      <c r="Y44">
        <f t="shared" si="20"/>
        <v>-168113564.30000001</v>
      </c>
      <c r="Z44">
        <f t="shared" si="21"/>
        <v>190186622</v>
      </c>
      <c r="AA44">
        <f t="shared" si="22"/>
        <v>203108952</v>
      </c>
      <c r="AB44">
        <f t="shared" si="23"/>
        <v>190186622</v>
      </c>
      <c r="AC44">
        <f t="shared" si="24"/>
        <v>204869200</v>
      </c>
      <c r="AD44">
        <f t="shared" si="25"/>
        <v>2966.9714390192266</v>
      </c>
      <c r="AE44">
        <f t="shared" si="26"/>
        <v>-2222259.033549936</v>
      </c>
      <c r="AF44">
        <f t="shared" si="27"/>
        <v>-4.3116450673504215E-3</v>
      </c>
      <c r="AG44">
        <f t="shared" si="28"/>
        <v>1.2077073807968648</v>
      </c>
      <c r="AH44">
        <f t="shared" si="29"/>
        <v>1.197289156626506</v>
      </c>
      <c r="AI44">
        <f t="shared" si="30"/>
        <v>-1.6879868215004779E-3</v>
      </c>
      <c r="AJ44" s="3">
        <f t="shared" si="31"/>
        <v>5.6108910510325731E-2</v>
      </c>
      <c r="AK44">
        <f t="shared" si="32"/>
        <v>5.6108565266682973E-2</v>
      </c>
      <c r="AL44">
        <f t="shared" si="33"/>
        <v>5.6107292217468636E-2</v>
      </c>
      <c r="AM44">
        <f t="shared" si="0"/>
        <v>-0.28450836329529466</v>
      </c>
      <c r="AN44">
        <f t="shared" si="34"/>
        <v>-0.28205798541214611</v>
      </c>
      <c r="AO44">
        <f t="shared" si="35"/>
        <v>2.474568212901851E-8</v>
      </c>
      <c r="AP44">
        <f t="shared" si="36"/>
        <v>1209.8032786885246</v>
      </c>
      <c r="AQ44">
        <f t="shared" si="37"/>
        <v>1.068014440433213</v>
      </c>
      <c r="AR44">
        <f t="shared" si="38"/>
        <v>4.9636989456757354E-2</v>
      </c>
      <c r="AS44">
        <f t="shared" si="39"/>
        <v>-1469217</v>
      </c>
      <c r="AT44">
        <f t="shared" si="40"/>
        <v>0.92827203893996757</v>
      </c>
      <c r="AU44">
        <f t="shared" si="41"/>
        <v>5.7084568305169558E-2</v>
      </c>
      <c r="AV44">
        <f t="shared" si="42"/>
        <v>0.32020077906459959</v>
      </c>
      <c r="AW44">
        <f t="shared" si="43"/>
        <v>0.35897100729392695</v>
      </c>
      <c r="AX44">
        <f t="shared" si="44"/>
        <v>0.3208282136414734</v>
      </c>
      <c r="AY44">
        <f t="shared" si="45"/>
        <v>0.38312767564845129</v>
      </c>
      <c r="AZ44">
        <f t="shared" si="46"/>
        <v>-4.3405947020404853E-3</v>
      </c>
      <c r="BA44">
        <f t="shared" si="47"/>
        <v>9.7879282218597059E-4</v>
      </c>
      <c r="BB44">
        <f t="shared" si="48"/>
        <v>-3.7198050695929602E-2</v>
      </c>
      <c r="BC44">
        <f t="shared" si="49"/>
        <v>5.1780926847950978E-2</v>
      </c>
      <c r="BD44">
        <f t="shared" si="50"/>
        <v>-4.3145643740255977E-3</v>
      </c>
      <c r="BE44">
        <f t="shared" si="51"/>
        <v>-9.7879282218597059E-4</v>
      </c>
      <c r="BF44">
        <f t="shared" si="52"/>
        <v>3.2888764751064871E-2</v>
      </c>
      <c r="BG44">
        <f t="shared" si="53"/>
        <v>-0.12344068450529881</v>
      </c>
      <c r="BH44">
        <f t="shared" si="54"/>
        <v>-0.45759431167292119</v>
      </c>
      <c r="BI44">
        <f t="shared" si="55"/>
        <v>0.36138484801084519</v>
      </c>
      <c r="BJ44">
        <f>(2*(RED-GREEN-BLUE))/(GREEN-BLUE)</f>
        <v>231.83177570093457</v>
      </c>
      <c r="BK44">
        <f>SWIR1/SWIR2</f>
        <v>1.068014440433213</v>
      </c>
      <c r="BL44">
        <f>AEROSOL/GREEN</f>
        <v>1.0309647979139505</v>
      </c>
      <c r="BM44">
        <f>GREEN/RED</f>
        <v>1.0019595035924234</v>
      </c>
      <c r="BN44">
        <f>NIR/GREEN</f>
        <v>1.1188885267275097</v>
      </c>
      <c r="BO44">
        <f>SWIR2/NIR</f>
        <v>1.0086665210108514</v>
      </c>
      <c r="BP44">
        <f>SWIR2/RED</f>
        <v>1.1307968647942521</v>
      </c>
      <c r="BQ44">
        <f>NIR/GREEN</f>
        <v>1.1188885267275097</v>
      </c>
      <c r="BR44">
        <f>NIR/SWIR2</f>
        <v>0.99140794223826711</v>
      </c>
      <c r="BS44">
        <f>NIR/RED</f>
        <v>1.1210809928151535</v>
      </c>
      <c r="BT44">
        <f>RED/BLUE</f>
        <v>0.98941756200016151</v>
      </c>
      <c r="BU44">
        <f>RED/GREEN</f>
        <v>0.99804432855280312</v>
      </c>
      <c r="BV44">
        <f>RED/NIR</f>
        <v>0.89199621294880194</v>
      </c>
      <c r="BW44">
        <f>SWIR1/NIR</f>
        <v>1.0772704100211201</v>
      </c>
      <c r="BX44">
        <f>2.5*(NIR-RED)+(NIR+(6*RED)-(7.5*BLUE))</f>
        <v>-1916</v>
      </c>
      <c r="BY44">
        <f>NIR - 2.4*RED</f>
        <v>-15664.2</v>
      </c>
      <c r="BZ44">
        <f>(SWIR1-NIR)/(SWIR1+NIR)</f>
        <v>3.7198050695929602E-2</v>
      </c>
      <c r="CA44">
        <f>NIR/(RED+SWIR2)</f>
        <v>0.52613227067208213</v>
      </c>
      <c r="CB44">
        <f>(NIR/RED)</f>
        <v>1.1210809928151535</v>
      </c>
      <c r="CC44">
        <f>(0.3037*BLUE)+(0.2793*GREEN)+(0.4773*RED)+(0.5585*NIR)+(0.1863*SWIR2)</f>
        <v>23282.060800000003</v>
      </c>
      <c r="CD44">
        <f>-0.2848*BLUE-0.2435*GREEN-0.5436*RED+0.7243*NIR+0.084*SWIR1-0.18*SWIR2</f>
        <v>-4476.8926999999985</v>
      </c>
      <c r="CE44">
        <f>0.1509*BLUE+0.1973*GREEN+0.3279*RED+0.3406*NIR-0.7112*SWIR1-0.4272*SWIR2</f>
        <v>-3454.6359000000002</v>
      </c>
      <c r="CF44">
        <f>(NIR-RED)/(NIR+RED+0.5)</f>
        <v>5.7083469658769412E-2</v>
      </c>
      <c r="CG44">
        <f>((RED-GREEN)/(RED+GREEN))+0.5</f>
        <v>0.49902120717781401</v>
      </c>
      <c r="CH44">
        <f>(GREEN-RED)/(GREEN+RED-BLUE)</f>
        <v>1.9767729182110206E-3</v>
      </c>
      <c r="CI44">
        <f>(0.1*(NIR-RED))/(0.1*(NIR+RED))</f>
        <v>5.7084568305169565E-2</v>
      </c>
      <c r="CJ44">
        <f>(SWIR1-NIR)/(SWIR1+NIR)</f>
        <v>3.7198050695929602E-2</v>
      </c>
      <c r="CK44">
        <f>NDBI-NDVI</f>
        <v>-1.9886517609239956E-2</v>
      </c>
      <c r="CL44">
        <f>(GREEN-SWIR1)/(GREEN+SWIR1)</f>
        <v>-9.3112621933195389E-2</v>
      </c>
    </row>
    <row r="45" spans="1:90" x14ac:dyDescent="0.25">
      <c r="A45">
        <v>12328</v>
      </c>
      <c r="B45">
        <v>12160</v>
      </c>
      <c r="C45">
        <v>12100</v>
      </c>
      <c r="D45">
        <v>12310</v>
      </c>
      <c r="E45">
        <v>14891</v>
      </c>
      <c r="F45">
        <v>15339</v>
      </c>
      <c r="G45">
        <v>14055</v>
      </c>
      <c r="H45">
        <v>2720</v>
      </c>
      <c r="I45">
        <f t="shared" si="4"/>
        <v>9.4886217418477262E-2</v>
      </c>
      <c r="J45">
        <f t="shared" si="5"/>
        <v>14913.950560000003</v>
      </c>
      <c r="K45">
        <f t="shared" si="6"/>
        <v>0.94243982836622153</v>
      </c>
      <c r="L45">
        <f t="shared" si="7"/>
        <v>1.0913553895410886</v>
      </c>
      <c r="M45">
        <f t="shared" si="8"/>
        <v>7.7489345215032935E-4</v>
      </c>
      <c r="N45">
        <f t="shared" si="9"/>
        <v>-5.4015416294439973E-9</v>
      </c>
      <c r="O45">
        <f t="shared" si="10"/>
        <v>-18093806.899999999</v>
      </c>
      <c r="P45">
        <f t="shared" si="11"/>
        <v>180181099</v>
      </c>
      <c r="Q45">
        <f t="shared" si="12"/>
        <v>9.9972474169357706E-5</v>
      </c>
      <c r="R45">
        <f t="shared" si="13"/>
        <v>-149677290</v>
      </c>
      <c r="S45">
        <f t="shared" si="14"/>
        <v>0.21052405247271552</v>
      </c>
      <c r="T45">
        <f t="shared" si="15"/>
        <v>147136000</v>
      </c>
      <c r="U45">
        <f t="shared" si="16"/>
        <v>2791</v>
      </c>
      <c r="V45">
        <f t="shared" si="17"/>
        <v>23428.400000000001</v>
      </c>
      <c r="W45">
        <f t="shared" si="18"/>
        <v>30184418.5</v>
      </c>
      <c r="X45">
        <f t="shared" si="19"/>
        <v>-183260160.59999999</v>
      </c>
      <c r="Y45">
        <f t="shared" si="20"/>
        <v>-183241437.5</v>
      </c>
      <c r="Z45">
        <f t="shared" si="21"/>
        <v>209305105</v>
      </c>
      <c r="AA45">
        <f t="shared" si="22"/>
        <v>228413049</v>
      </c>
      <c r="AB45">
        <f t="shared" si="23"/>
        <v>209305105</v>
      </c>
      <c r="AC45">
        <f t="shared" si="24"/>
        <v>215589645</v>
      </c>
      <c r="AD45">
        <f t="shared" si="25"/>
        <v>5162.9525393820195</v>
      </c>
      <c r="AE45">
        <f t="shared" si="26"/>
        <v>-6683476.9034384284</v>
      </c>
      <c r="AF45">
        <f t="shared" si="27"/>
        <v>2.8884009324911242E-2</v>
      </c>
      <c r="AG45">
        <f t="shared" si="28"/>
        <v>1.246060113728676</v>
      </c>
      <c r="AH45">
        <f t="shared" si="29"/>
        <v>0.89799387963277799</v>
      </c>
      <c r="AI45">
        <f t="shared" si="30"/>
        <v>-5.5475652352578592E-3</v>
      </c>
      <c r="AJ45" s="3">
        <f t="shared" si="31"/>
        <v>0.10340483864992034</v>
      </c>
      <c r="AK45">
        <f t="shared" si="32"/>
        <v>0.10340422567981516</v>
      </c>
      <c r="AL45">
        <f t="shared" si="33"/>
        <v>0.1034019654153584</v>
      </c>
      <c r="AM45">
        <f t="shared" si="0"/>
        <v>-0.23930423233123035</v>
      </c>
      <c r="AN45">
        <f t="shared" si="34"/>
        <v>-0.24220757741533294</v>
      </c>
      <c r="AO45">
        <f t="shared" si="35"/>
        <v>4.4912895929634035E-8</v>
      </c>
      <c r="AP45">
        <f t="shared" si="36"/>
        <v>1199.016393442623</v>
      </c>
      <c r="AQ45">
        <f t="shared" si="37"/>
        <v>1.0913553895410886</v>
      </c>
      <c r="AR45">
        <f t="shared" si="38"/>
        <v>8.2665810697228462E-2</v>
      </c>
      <c r="AS45">
        <f t="shared" si="39"/>
        <v>-893460</v>
      </c>
      <c r="AT45">
        <f t="shared" si="40"/>
        <v>0.97079340243822931</v>
      </c>
      <c r="AU45">
        <f t="shared" si="41"/>
        <v>9.4886217418477303E-2</v>
      </c>
      <c r="AV45">
        <f t="shared" si="42"/>
        <v>0.31322358209714768</v>
      </c>
      <c r="AW45">
        <f t="shared" si="43"/>
        <v>0.37889621129233353</v>
      </c>
      <c r="AX45">
        <f t="shared" si="44"/>
        <v>0.30788020661051879</v>
      </c>
      <c r="AY45">
        <f t="shared" si="45"/>
        <v>0.41509075358738001</v>
      </c>
      <c r="AZ45">
        <f t="shared" si="46"/>
        <v>-2.4732069249793899E-3</v>
      </c>
      <c r="BA45">
        <f t="shared" si="47"/>
        <v>-8.6030315444489969E-3</v>
      </c>
      <c r="BB45">
        <f t="shared" si="48"/>
        <v>-1.4819715514389679E-2</v>
      </c>
      <c r="BC45">
        <f t="shared" si="49"/>
        <v>0.10095745074119256</v>
      </c>
      <c r="BD45">
        <f t="shared" si="50"/>
        <v>2.8881365300905133E-2</v>
      </c>
      <c r="BE45">
        <f t="shared" si="51"/>
        <v>8.6030315444489969E-3</v>
      </c>
      <c r="BF45">
        <f t="shared" si="52"/>
        <v>4.3682384160032658E-2</v>
      </c>
      <c r="BG45">
        <f t="shared" si="53"/>
        <v>-0.21051904096864668</v>
      </c>
      <c r="BH45">
        <f t="shared" si="54"/>
        <v>-0.42127047667165424</v>
      </c>
      <c r="BI45">
        <f t="shared" si="55"/>
        <v>0.37450776148979953</v>
      </c>
      <c r="BJ45">
        <f>(2*(RED-GREEN-BLUE))/(GREEN-BLUE)</f>
        <v>398.33333333333331</v>
      </c>
      <c r="BK45">
        <f>SWIR1/SWIR2</f>
        <v>1.0913553895410886</v>
      </c>
      <c r="BL45">
        <f>AEROSOL/GREEN</f>
        <v>1.0188429752066115</v>
      </c>
      <c r="BM45">
        <f>GREEN/RED</f>
        <v>0.9829406986190089</v>
      </c>
      <c r="BN45">
        <f>NIR/GREEN</f>
        <v>1.2306611570247934</v>
      </c>
      <c r="BO45">
        <f>SWIR2/NIR</f>
        <v>0.94385870660130278</v>
      </c>
      <c r="BP45">
        <f>SWIR2/RED</f>
        <v>1.1417546709991877</v>
      </c>
      <c r="BQ45">
        <f>NIR/GREEN</f>
        <v>1.2306611570247934</v>
      </c>
      <c r="BR45">
        <f>NIR/SWIR2</f>
        <v>1.0594806118818925</v>
      </c>
      <c r="BS45">
        <f>NIR/RED</f>
        <v>1.2096669374492284</v>
      </c>
      <c r="BT45">
        <f>RED/BLUE</f>
        <v>1.0123355263157894</v>
      </c>
      <c r="BU45">
        <f>RED/GREEN</f>
        <v>1.0173553719008264</v>
      </c>
      <c r="BV45">
        <f>RED/NIR</f>
        <v>0.82667382983009874</v>
      </c>
      <c r="BW45">
        <f>SWIR1/NIR</f>
        <v>1.0300852864146128</v>
      </c>
      <c r="BX45">
        <f>2.5*(NIR-RED)+(NIR+(6*RED)-(7.5*BLUE))</f>
        <v>4003.5</v>
      </c>
      <c r="BY45">
        <f>NIR - 2.4*RED</f>
        <v>-14653</v>
      </c>
      <c r="BZ45">
        <f>(SWIR1-NIR)/(SWIR1+NIR)</f>
        <v>1.4819715514389679E-2</v>
      </c>
      <c r="CA45">
        <f>NIR/(RED+SWIR2)</f>
        <v>0.56480182059548645</v>
      </c>
      <c r="CB45">
        <f>(NIR/RED)</f>
        <v>1.2096669374492284</v>
      </c>
      <c r="CC45">
        <f>(0.3037*BLUE)+(0.2793*GREEN)+(0.4773*RED)+(0.5585*NIR)+(0.1863*SWIR2)</f>
        <v>23883.154999999999</v>
      </c>
      <c r="CD45">
        <f>-0.2848*BLUE-0.2435*GREEN-0.5436*RED+0.7243*NIR+0.084*SWIR1-0.18*SWIR2</f>
        <v>-3557.1066999999994</v>
      </c>
      <c r="CE45">
        <f>0.1509*BLUE+0.1973*GREEN+0.3279*RED+0.3406*NIR-0.7112*SWIR1-0.4272*SWIR2</f>
        <v>-3582.7952000000005</v>
      </c>
      <c r="CF45">
        <f>(NIR-RED)/(NIR+RED+0.5)</f>
        <v>9.4884473282723383E-2</v>
      </c>
      <c r="CG45">
        <f>((RED-GREEN)/(RED+GREEN))+0.5</f>
        <v>0.50860303154444897</v>
      </c>
      <c r="CH45">
        <f>(GREEN-RED)/(GREEN+RED-BLUE)</f>
        <v>-1.7142857142857144E-2</v>
      </c>
      <c r="CI45">
        <f>(0.1*(NIR-RED))/(0.1*(NIR+RED))</f>
        <v>9.4886217418477262E-2</v>
      </c>
      <c r="CJ45">
        <f>(SWIR1-NIR)/(SWIR1+NIR)</f>
        <v>1.4819715514389679E-2</v>
      </c>
      <c r="CK45">
        <f>NDBI-NDVI</f>
        <v>-8.0066501904087581E-2</v>
      </c>
      <c r="CL45">
        <f>(GREEN-SWIR1)/(GREEN+SWIR1)</f>
        <v>-0.11804366048325377</v>
      </c>
    </row>
    <row r="46" spans="1:90" x14ac:dyDescent="0.25">
      <c r="A46">
        <v>10627</v>
      </c>
      <c r="B46">
        <v>10589</v>
      </c>
      <c r="C46">
        <v>10381</v>
      </c>
      <c r="D46">
        <v>10175</v>
      </c>
      <c r="E46">
        <v>18244</v>
      </c>
      <c r="F46">
        <v>14923</v>
      </c>
      <c r="G46">
        <v>12765</v>
      </c>
      <c r="H46">
        <v>2720</v>
      </c>
      <c r="I46">
        <f t="shared" si="4"/>
        <v>0.28392976529786412</v>
      </c>
      <c r="J46">
        <f t="shared" si="5"/>
        <v>19351.590759999999</v>
      </c>
      <c r="K46">
        <f t="shared" si="6"/>
        <v>1.4946098793049782</v>
      </c>
      <c r="L46">
        <f t="shared" si="7"/>
        <v>1.1690560125342735</v>
      </c>
      <c r="M46">
        <f t="shared" si="8"/>
        <v>2.4786218862312553E-4</v>
      </c>
      <c r="N46">
        <f t="shared" si="9"/>
        <v>-5.333928693164141E-9</v>
      </c>
      <c r="O46">
        <f t="shared" si="10"/>
        <v>-19306158.200000003</v>
      </c>
      <c r="P46">
        <f t="shared" si="11"/>
        <v>189390963</v>
      </c>
      <c r="Q46">
        <f t="shared" si="12"/>
        <v>1.7272152133918824E-4</v>
      </c>
      <c r="R46">
        <f t="shared" si="13"/>
        <v>-107732900</v>
      </c>
      <c r="S46">
        <f t="shared" si="14"/>
        <v>0.48176080505863761</v>
      </c>
      <c r="T46">
        <f t="shared" si="15"/>
        <v>109924409</v>
      </c>
      <c r="U46">
        <f t="shared" si="16"/>
        <v>7863</v>
      </c>
      <c r="V46">
        <f t="shared" si="17"/>
        <v>33610.6</v>
      </c>
      <c r="W46">
        <f t="shared" si="18"/>
        <v>1302223.5</v>
      </c>
      <c r="X46">
        <f t="shared" si="19"/>
        <v>-185578738.40000001</v>
      </c>
      <c r="Y46">
        <f t="shared" si="20"/>
        <v>-185562669</v>
      </c>
      <c r="Z46">
        <f t="shared" si="21"/>
        <v>232895041</v>
      </c>
      <c r="AA46">
        <f t="shared" si="22"/>
        <v>272255212</v>
      </c>
      <c r="AB46">
        <f t="shared" si="23"/>
        <v>232895041</v>
      </c>
      <c r="AC46">
        <f t="shared" si="24"/>
        <v>190492095</v>
      </c>
      <c r="AD46">
        <f t="shared" si="25"/>
        <v>16138.858020021464</v>
      </c>
      <c r="AE46">
        <f t="shared" si="26"/>
        <v>-65119895.814582758</v>
      </c>
      <c r="AF46">
        <f t="shared" si="27"/>
        <v>0.17669253432538551</v>
      </c>
      <c r="AG46">
        <f t="shared" si="28"/>
        <v>1.4666339066339067</v>
      </c>
      <c r="AH46">
        <f t="shared" si="29"/>
        <v>1.1111558598469593</v>
      </c>
      <c r="AI46">
        <f t="shared" si="30"/>
        <v>-4.8162596927226314E-5</v>
      </c>
      <c r="AJ46" s="3">
        <f t="shared" si="31"/>
        <v>0.2746899563318777</v>
      </c>
      <c r="AK46">
        <f t="shared" si="32"/>
        <v>0.27468842095555102</v>
      </c>
      <c r="AL46">
        <f t="shared" si="33"/>
        <v>0.27468275940368375</v>
      </c>
      <c r="AM46">
        <f t="shared" si="0"/>
        <v>-6.9515989187535057E-2</v>
      </c>
      <c r="AN46">
        <f t="shared" si="34"/>
        <v>-5.9587628865979382E-2</v>
      </c>
      <c r="AO46">
        <f t="shared" si="35"/>
        <v>1.4883923628504111E-8</v>
      </c>
      <c r="AP46">
        <f t="shared" si="36"/>
        <v>1021.1475409836066</v>
      </c>
      <c r="AQ46">
        <f t="shared" si="37"/>
        <v>1.1690560125342735</v>
      </c>
      <c r="AR46">
        <f t="shared" si="38"/>
        <v>0.25358564567164305</v>
      </c>
      <c r="AS46">
        <f t="shared" si="39"/>
        <v>-3794752</v>
      </c>
      <c r="AT46">
        <f t="shared" si="40"/>
        <v>1.2225423842390941</v>
      </c>
      <c r="AU46">
        <f t="shared" si="41"/>
        <v>0.28392976529786412</v>
      </c>
      <c r="AV46">
        <f t="shared" si="42"/>
        <v>0.26224226804123713</v>
      </c>
      <c r="AW46">
        <f t="shared" si="43"/>
        <v>0.47020618556701033</v>
      </c>
      <c r="AX46">
        <f t="shared" si="44"/>
        <v>0.2675515463917526</v>
      </c>
      <c r="AY46">
        <f t="shared" si="45"/>
        <v>0.56389430598118429</v>
      </c>
      <c r="AZ46">
        <f t="shared" si="46"/>
        <v>-9.9189318073438244E-3</v>
      </c>
      <c r="BA46">
        <f t="shared" si="47"/>
        <v>1.0021404942595836E-2</v>
      </c>
      <c r="BB46">
        <f t="shared" si="48"/>
        <v>0.10012964693822173</v>
      </c>
      <c r="BC46">
        <f t="shared" si="49"/>
        <v>0.26549439877917663</v>
      </c>
      <c r="BD46">
        <f t="shared" si="50"/>
        <v>0.17669063820181238</v>
      </c>
      <c r="BE46">
        <f t="shared" si="51"/>
        <v>-1.0021404942595836E-2</v>
      </c>
      <c r="BF46">
        <f t="shared" si="52"/>
        <v>7.7939901762496391E-2</v>
      </c>
      <c r="BG46">
        <f t="shared" si="53"/>
        <v>-0.61779824651109061</v>
      </c>
      <c r="BH46">
        <f t="shared" si="54"/>
        <v>-0.26121201077162931</v>
      </c>
      <c r="BI46">
        <f t="shared" si="55"/>
        <v>0.47831214109926168</v>
      </c>
      <c r="BJ46">
        <f>(2*(RED-GREEN-BLUE))/(GREEN-BLUE)</f>
        <v>103.79807692307692</v>
      </c>
      <c r="BK46">
        <f>SWIR1/SWIR2</f>
        <v>1.1690560125342735</v>
      </c>
      <c r="BL46">
        <f>AEROSOL/GREEN</f>
        <v>1.0236971390039495</v>
      </c>
      <c r="BM46">
        <f>GREEN/RED</f>
        <v>1.0202457002457002</v>
      </c>
      <c r="BN46">
        <f>NIR/GREEN</f>
        <v>1.7574414796262403</v>
      </c>
      <c r="BO46">
        <f>SWIR2/NIR</f>
        <v>0.69968208726156544</v>
      </c>
      <c r="BP46">
        <f>SWIR2/RED</f>
        <v>1.2545454545454546</v>
      </c>
      <c r="BQ46">
        <f>NIR/GREEN</f>
        <v>1.7574414796262403</v>
      </c>
      <c r="BR46">
        <f>NIR/SWIR2</f>
        <v>1.4292205248726988</v>
      </c>
      <c r="BS46">
        <f>NIR/RED</f>
        <v>1.7930221130221131</v>
      </c>
      <c r="BT46">
        <f>RED/BLUE</f>
        <v>0.96090282368495605</v>
      </c>
      <c r="BU46">
        <f>RED/GREEN</f>
        <v>0.98015605433002606</v>
      </c>
      <c r="BV46">
        <f>RED/NIR</f>
        <v>0.5577176057882044</v>
      </c>
      <c r="BW46">
        <f>SWIR1/NIR</f>
        <v>0.8179675509756632</v>
      </c>
      <c r="BX46">
        <f>2.5*(NIR-RED)+(NIR+(6*RED)-(7.5*BLUE))</f>
        <v>20049</v>
      </c>
      <c r="BY46">
        <f>NIR - 2.4*RED</f>
        <v>-6176</v>
      </c>
      <c r="BZ46">
        <f>(SWIR1-NIR)/(SWIR1+NIR)</f>
        <v>-0.10012964693822173</v>
      </c>
      <c r="CA46">
        <f>NIR/(RED+SWIR2)</f>
        <v>0.79529206625980819</v>
      </c>
      <c r="CB46">
        <f>(NIR/RED)</f>
        <v>1.7930221130221131</v>
      </c>
      <c r="CC46">
        <f>(0.3037*BLUE)+(0.2793*GREEN)+(0.4773*RED)+(0.5585*NIR)+(0.1863*SWIR2)</f>
        <v>23539.213600000003</v>
      </c>
      <c r="CD46">
        <f>-0.2848*BLUE-0.2435*GREEN-0.5436*RED+0.7243*NIR+0.084*SWIR1-0.18*SWIR2</f>
        <v>1095.3105000000032</v>
      </c>
      <c r="CE46">
        <f>0.1509*BLUE+0.1973*GREEN+0.3279*RED+0.3406*NIR-0.7112*SWIR1-0.4272*SWIR2</f>
        <v>-2870.1053000000011</v>
      </c>
      <c r="CF46">
        <f>(NIR-RED)/(NIR+RED+0.5)</f>
        <v>0.28392476996428506</v>
      </c>
      <c r="CG46">
        <f>((RED-GREEN)/(RED+GREEN))+0.5</f>
        <v>0.48997859505740415</v>
      </c>
      <c r="CH46">
        <f>(GREEN-RED)/(GREEN+RED-BLUE)</f>
        <v>2.0668205076753286E-2</v>
      </c>
      <c r="CI46">
        <f>(0.1*(NIR-RED))/(0.1*(NIR+RED))</f>
        <v>0.28392976529786412</v>
      </c>
      <c r="CJ46">
        <f>(SWIR1-NIR)/(SWIR1+NIR)</f>
        <v>-0.10012964693822173</v>
      </c>
      <c r="CK46">
        <f>NDBI-NDVI</f>
        <v>-0.38405941223608586</v>
      </c>
      <c r="CL46">
        <f>(GREEN-SWIR1)/(GREEN+SWIR1)</f>
        <v>-0.1794973126778375</v>
      </c>
    </row>
    <row r="47" spans="1:90" x14ac:dyDescent="0.25">
      <c r="A47">
        <v>10265</v>
      </c>
      <c r="B47">
        <v>9961</v>
      </c>
      <c r="C47">
        <v>9741</v>
      </c>
      <c r="D47">
        <v>9733</v>
      </c>
      <c r="E47">
        <v>17720</v>
      </c>
      <c r="F47">
        <v>13670</v>
      </c>
      <c r="G47">
        <v>11876</v>
      </c>
      <c r="H47">
        <v>2720</v>
      </c>
      <c r="I47">
        <f t="shared" si="4"/>
        <v>0.29093359559975229</v>
      </c>
      <c r="J47">
        <f t="shared" si="5"/>
        <v>18828.729159999995</v>
      </c>
      <c r="K47">
        <f t="shared" si="6"/>
        <v>1.6803138433650544</v>
      </c>
      <c r="L47">
        <f t="shared" si="7"/>
        <v>1.1510609632873021</v>
      </c>
      <c r="M47">
        <f t="shared" si="8"/>
        <v>2.5040691123074998E-4</v>
      </c>
      <c r="N47">
        <f t="shared" si="9"/>
        <v>-5.7410838343970569E-9</v>
      </c>
      <c r="O47">
        <f t="shared" si="10"/>
        <v>-17639159</v>
      </c>
      <c r="P47">
        <f t="shared" si="11"/>
        <v>172610519</v>
      </c>
      <c r="Q47">
        <f t="shared" si="12"/>
        <v>1.8690178573792343E-4</v>
      </c>
      <c r="R47">
        <f t="shared" si="13"/>
        <v>-96940680</v>
      </c>
      <c r="S47">
        <f t="shared" si="14"/>
        <v>0.49478903754890186</v>
      </c>
      <c r="T47">
        <f t="shared" si="15"/>
        <v>97030101</v>
      </c>
      <c r="U47">
        <f t="shared" si="16"/>
        <v>7979</v>
      </c>
      <c r="V47">
        <f t="shared" si="17"/>
        <v>32795</v>
      </c>
      <c r="W47">
        <f t="shared" si="18"/>
        <v>-13684095.5</v>
      </c>
      <c r="X47">
        <f t="shared" si="19"/>
        <v>-172416498</v>
      </c>
      <c r="Y47">
        <f t="shared" si="20"/>
        <v>-172401099.80000001</v>
      </c>
      <c r="Z47">
        <f t="shared" si="21"/>
        <v>210452461</v>
      </c>
      <c r="AA47">
        <f t="shared" si="22"/>
        <v>242232400</v>
      </c>
      <c r="AB47">
        <f t="shared" si="23"/>
        <v>210452461</v>
      </c>
      <c r="AC47">
        <f t="shared" si="24"/>
        <v>162344920</v>
      </c>
      <c r="AD47">
        <f t="shared" si="25"/>
        <v>15974.854517638916</v>
      </c>
      <c r="AE47">
        <f t="shared" si="26"/>
        <v>-63802485.485414483</v>
      </c>
      <c r="AF47">
        <f t="shared" si="27"/>
        <v>0.19746101853891654</v>
      </c>
      <c r="AG47">
        <f t="shared" si="28"/>
        <v>1.4045001541148669</v>
      </c>
      <c r="AH47">
        <f t="shared" si="29"/>
        <v>1.0588311185653465</v>
      </c>
      <c r="AI47">
        <f t="shared" si="30"/>
        <v>-5.4114764141311011E-3</v>
      </c>
      <c r="AJ47" s="3">
        <f t="shared" si="31"/>
        <v>0.29055751793452533</v>
      </c>
      <c r="AK47">
        <f t="shared" si="32"/>
        <v>0.2905558250270564</v>
      </c>
      <c r="AL47">
        <f t="shared" si="33"/>
        <v>0.29054958260125446</v>
      </c>
      <c r="AM47">
        <f t="shared" si="0"/>
        <v>-5.2963497407941852E-2</v>
      </c>
      <c r="AN47">
        <f t="shared" si="34"/>
        <v>-4.7158143786632252E-2</v>
      </c>
      <c r="AO47">
        <f t="shared" si="35"/>
        <v>1.4959302842634043E-8</v>
      </c>
      <c r="AP47">
        <f t="shared" si="36"/>
        <v>965.08196721311481</v>
      </c>
      <c r="AQ47">
        <f t="shared" si="37"/>
        <v>1.1510609632873021</v>
      </c>
      <c r="AR47">
        <f t="shared" si="38"/>
        <v>0.26021699417565353</v>
      </c>
      <c r="AS47">
        <f t="shared" si="39"/>
        <v>-3898400</v>
      </c>
      <c r="AT47">
        <f t="shared" si="40"/>
        <v>1.2962692026335041</v>
      </c>
      <c r="AU47">
        <f t="shared" si="41"/>
        <v>0.29093359559975229</v>
      </c>
      <c r="AV47">
        <f t="shared" si="42"/>
        <v>0.26168199171909445</v>
      </c>
      <c r="AW47">
        <f t="shared" si="43"/>
        <v>0.47642092810668385</v>
      </c>
      <c r="AX47">
        <f t="shared" si="44"/>
        <v>0.26189708017422164</v>
      </c>
      <c r="AY47">
        <f t="shared" si="45"/>
        <v>0.56907887454895623</v>
      </c>
      <c r="AZ47">
        <f t="shared" si="46"/>
        <v>-1.1166379047812406E-2</v>
      </c>
      <c r="BA47">
        <f t="shared" si="47"/>
        <v>4.1080414912190614E-4</v>
      </c>
      <c r="BB47">
        <f t="shared" si="48"/>
        <v>0.12902198152277797</v>
      </c>
      <c r="BC47">
        <f t="shared" si="49"/>
        <v>0.28030056717604135</v>
      </c>
      <c r="BD47">
        <f t="shared" si="50"/>
        <v>0.19745911609676983</v>
      </c>
      <c r="BE47">
        <f t="shared" si="51"/>
        <v>-4.1080414912190614E-4</v>
      </c>
      <c r="BF47">
        <f t="shared" si="52"/>
        <v>7.0226258514053078E-2</v>
      </c>
      <c r="BG47">
        <f t="shared" si="53"/>
        <v>-0.5955645171436541</v>
      </c>
      <c r="BH47">
        <f t="shared" si="54"/>
        <v>-0.24843600890679673</v>
      </c>
      <c r="BI47">
        <f t="shared" si="55"/>
        <v>0.47971347623884109</v>
      </c>
      <c r="BJ47">
        <f>(2*(RED-GREEN-BLUE))/(GREEN-BLUE)</f>
        <v>90.627272727272725</v>
      </c>
      <c r="BK47">
        <f>SWIR1/SWIR2</f>
        <v>1.1510609632873021</v>
      </c>
      <c r="BL47">
        <f>AEROSOL/GREEN</f>
        <v>1.0537932450467098</v>
      </c>
      <c r="BM47">
        <f>GREEN/RED</f>
        <v>1.0008219459570533</v>
      </c>
      <c r="BN47">
        <f>NIR/GREEN</f>
        <v>1.8191150805872087</v>
      </c>
      <c r="BO47">
        <f>SWIR2/NIR</f>
        <v>0.67020316027088034</v>
      </c>
      <c r="BP47">
        <f>SWIR2/RED</f>
        <v>1.220178773245659</v>
      </c>
      <c r="BQ47">
        <f>NIR/GREEN</f>
        <v>1.8191150805872087</v>
      </c>
      <c r="BR47">
        <f>NIR/SWIR2</f>
        <v>1.4920848770629842</v>
      </c>
      <c r="BS47">
        <f>NIR/RED</f>
        <v>1.820610294873112</v>
      </c>
      <c r="BT47">
        <f>RED/BLUE</f>
        <v>0.97711073185423147</v>
      </c>
      <c r="BU47">
        <f>RED/GREEN</f>
        <v>0.99917872908325633</v>
      </c>
      <c r="BV47">
        <f>RED/NIR</f>
        <v>0.54926636568848763</v>
      </c>
      <c r="BW47">
        <f>SWIR1/NIR</f>
        <v>0.77144469525959369</v>
      </c>
      <c r="BX47">
        <f>2.5*(NIR-RED)+(NIR+(6*RED)-(7.5*BLUE))</f>
        <v>21378</v>
      </c>
      <c r="BY47">
        <f>NIR - 2.4*RED</f>
        <v>-5639.2000000000007</v>
      </c>
      <c r="BZ47">
        <f>(SWIR1-NIR)/(SWIR1+NIR)</f>
        <v>-0.12902198152277797</v>
      </c>
      <c r="CA47">
        <f>NIR/(RED+SWIR2)</f>
        <v>0.82002869174880832</v>
      </c>
      <c r="CB47">
        <f>(NIR/RED)</f>
        <v>1.820610294873112</v>
      </c>
      <c r="CC47">
        <f>(0.3037*BLUE)+(0.2793*GREEN)+(0.4773*RED)+(0.5585*NIR)+(0.1863*SWIR2)</f>
        <v>22500.496700000003</v>
      </c>
      <c r="CD47">
        <f>-0.2848*BLUE-0.2435*GREEN-0.5436*RED+0.7243*NIR+0.084*SWIR1-0.18*SWIR2</f>
        <v>1345.5109000000007</v>
      </c>
      <c r="CE47">
        <f>0.1509*BLUE+0.1973*GREEN+0.3279*RED+0.3406*NIR-0.7112*SWIR1-0.4272*SWIR2</f>
        <v>-2143.6342999999997</v>
      </c>
      <c r="CF47">
        <f>(NIR-RED)/(NIR+RED+0.5)</f>
        <v>0.29092829693845956</v>
      </c>
      <c r="CG47">
        <f>((RED-GREEN)/(RED+GREEN))+0.5</f>
        <v>0.49958919585087808</v>
      </c>
      <c r="CH47">
        <f>(GREEN-RED)/(GREEN+RED-BLUE)</f>
        <v>8.409544833385893E-4</v>
      </c>
      <c r="CI47">
        <f>(0.1*(NIR-RED))/(0.1*(NIR+RED))</f>
        <v>0.29093359559975229</v>
      </c>
      <c r="CJ47">
        <f>(SWIR1-NIR)/(SWIR1+NIR)</f>
        <v>-0.12902198152277797</v>
      </c>
      <c r="CK47">
        <f>NDBI-NDVI</f>
        <v>-0.41995557712253029</v>
      </c>
      <c r="CL47">
        <f>(GREEN-SWIR1)/(GREEN+SWIR1)</f>
        <v>-0.16782708982956729</v>
      </c>
    </row>
    <row r="48" spans="1:90" x14ac:dyDescent="0.25">
      <c r="A48">
        <v>10721</v>
      </c>
      <c r="B48">
        <v>10285</v>
      </c>
      <c r="C48">
        <v>9633</v>
      </c>
      <c r="D48">
        <v>9747</v>
      </c>
      <c r="E48">
        <v>11592</v>
      </c>
      <c r="F48">
        <v>11458</v>
      </c>
      <c r="G48">
        <v>10414</v>
      </c>
      <c r="H48">
        <v>2720</v>
      </c>
      <c r="I48">
        <f t="shared" si="4"/>
        <v>8.6461408688317171E-2</v>
      </c>
      <c r="J48">
        <f t="shared" si="5"/>
        <v>11573.77396</v>
      </c>
      <c r="K48">
        <f t="shared" si="6"/>
        <v>1.0235265383716701</v>
      </c>
      <c r="L48">
        <f t="shared" si="7"/>
        <v>1.1002496639139621</v>
      </c>
      <c r="M48">
        <f t="shared" si="8"/>
        <v>1.0840108401084011E-3</v>
      </c>
      <c r="N48">
        <f t="shared" si="9"/>
        <v>-8.7637077335338898E-9</v>
      </c>
      <c r="O48">
        <f t="shared" si="10"/>
        <v>-11910927.800000001</v>
      </c>
      <c r="P48">
        <f t="shared" si="11"/>
        <v>111665735</v>
      </c>
      <c r="Q48">
        <f t="shared" si="12"/>
        <v>1.2345987875051319E-4</v>
      </c>
      <c r="R48">
        <f t="shared" si="13"/>
        <v>-100238148</v>
      </c>
      <c r="S48">
        <f t="shared" si="14"/>
        <v>0.20170576806667781</v>
      </c>
      <c r="T48">
        <f t="shared" si="15"/>
        <v>99075405</v>
      </c>
      <c r="U48">
        <f t="shared" si="16"/>
        <v>1959</v>
      </c>
      <c r="V48">
        <f t="shared" si="17"/>
        <v>18073.8</v>
      </c>
      <c r="W48">
        <f t="shared" si="18"/>
        <v>68876915.5</v>
      </c>
      <c r="X48">
        <f t="shared" si="19"/>
        <v>-112949655.2</v>
      </c>
      <c r="Y48">
        <f t="shared" si="20"/>
        <v>-112934850.2</v>
      </c>
      <c r="Z48">
        <f t="shared" si="21"/>
        <v>120728721</v>
      </c>
      <c r="AA48">
        <f t="shared" si="22"/>
        <v>132821136</v>
      </c>
      <c r="AB48">
        <f t="shared" si="23"/>
        <v>120728721</v>
      </c>
      <c r="AC48">
        <f t="shared" si="24"/>
        <v>119323612</v>
      </c>
      <c r="AD48">
        <f t="shared" si="25"/>
        <v>3690.9567468778555</v>
      </c>
      <c r="AE48">
        <f t="shared" si="26"/>
        <v>-3421593.5950839128</v>
      </c>
      <c r="AF48">
        <f t="shared" si="27"/>
        <v>5.3534198668370427E-2</v>
      </c>
      <c r="AG48">
        <f t="shared" si="28"/>
        <v>1.1755411921616907</v>
      </c>
      <c r="AH48">
        <f t="shared" si="29"/>
        <v>1.7572132301196342</v>
      </c>
      <c r="AI48">
        <f t="shared" si="30"/>
        <v>-1.9492086111252482E-2</v>
      </c>
      <c r="AJ48" s="3">
        <f t="shared" si="31"/>
        <v>9.2296819787985859E-2</v>
      </c>
      <c r="AK48">
        <f t="shared" si="32"/>
        <v>9.2296124033929547E-2</v>
      </c>
      <c r="AL48">
        <f t="shared" si="33"/>
        <v>9.2293558531500647E-2</v>
      </c>
      <c r="AM48">
        <f t="shared" si="0"/>
        <v>-0.26423357664233577</v>
      </c>
      <c r="AN48">
        <f t="shared" si="34"/>
        <v>-0.25145292522278184</v>
      </c>
      <c r="AO48">
        <f t="shared" si="35"/>
        <v>4.8890821032406832E-9</v>
      </c>
      <c r="AP48">
        <f t="shared" si="36"/>
        <v>972.62295081967216</v>
      </c>
      <c r="AQ48">
        <f t="shared" si="37"/>
        <v>1.1002496639139621</v>
      </c>
      <c r="AR48">
        <f t="shared" si="38"/>
        <v>7.5287406398472922E-2</v>
      </c>
      <c r="AS48">
        <f t="shared" si="39"/>
        <v>-7557984</v>
      </c>
      <c r="AT48">
        <f t="shared" si="40"/>
        <v>1.0116948856694012</v>
      </c>
      <c r="AU48">
        <f t="shared" si="41"/>
        <v>8.6461408688317143E-2</v>
      </c>
      <c r="AV48">
        <f t="shared" si="42"/>
        <v>0.31470360325455249</v>
      </c>
      <c r="AW48">
        <f t="shared" si="43"/>
        <v>0.37427353738860908</v>
      </c>
      <c r="AX48">
        <f t="shared" si="44"/>
        <v>0.31102285935683843</v>
      </c>
      <c r="AY48">
        <f t="shared" si="45"/>
        <v>0.40803498223558349</v>
      </c>
      <c r="AZ48">
        <f t="shared" si="46"/>
        <v>-3.2734210262074508E-2</v>
      </c>
      <c r="BA48">
        <f t="shared" si="47"/>
        <v>-5.8823529411764705E-3</v>
      </c>
      <c r="BB48">
        <f t="shared" si="48"/>
        <v>5.8134490238611718E-3</v>
      </c>
      <c r="BC48">
        <f t="shared" si="49"/>
        <v>5.974310920144444E-2</v>
      </c>
      <c r="BD48">
        <f t="shared" si="50"/>
        <v>5.3530855221303283E-2</v>
      </c>
      <c r="BE48">
        <f t="shared" si="51"/>
        <v>5.8823529411764705E-3</v>
      </c>
      <c r="BF48">
        <f t="shared" si="52"/>
        <v>4.7732260424286757E-2</v>
      </c>
      <c r="BG48">
        <f t="shared" si="53"/>
        <v>-0.1573334556538436</v>
      </c>
      <c r="BH48">
        <f t="shared" si="54"/>
        <v>-0.43805899604915527</v>
      </c>
      <c r="BI48">
        <f t="shared" si="55"/>
        <v>0.38356944093093853</v>
      </c>
      <c r="BJ48">
        <f>(2*(RED-GREEN-BLUE))/(GREEN-BLUE)</f>
        <v>31.199386503067483</v>
      </c>
      <c r="BK48">
        <f>SWIR1/SWIR2</f>
        <v>1.1002496639139621</v>
      </c>
      <c r="BL48">
        <f>AEROSOL/GREEN</f>
        <v>1.1129450846050037</v>
      </c>
      <c r="BM48">
        <f>GREEN/RED</f>
        <v>0.98830409356725146</v>
      </c>
      <c r="BN48">
        <f>NIR/GREEN</f>
        <v>1.2033634381812519</v>
      </c>
      <c r="BO48">
        <f>SWIR2/NIR</f>
        <v>0.89837819185645273</v>
      </c>
      <c r="BP48">
        <f>SWIR2/RED</f>
        <v>1.0684313121986253</v>
      </c>
      <c r="BQ48">
        <f>NIR/GREEN</f>
        <v>1.2033634381812519</v>
      </c>
      <c r="BR48">
        <f>NIR/SWIR2</f>
        <v>1.113116957941233</v>
      </c>
      <c r="BS48">
        <f>NIR/RED</f>
        <v>1.1892890120036934</v>
      </c>
      <c r="BT48">
        <f>RED/BLUE</f>
        <v>0.94769081186193482</v>
      </c>
      <c r="BU48">
        <f>RED/GREEN</f>
        <v>1.0118343195266273</v>
      </c>
      <c r="BV48">
        <f>RED/NIR</f>
        <v>0.84083850931677018</v>
      </c>
      <c r="BW48">
        <f>SWIR1/NIR</f>
        <v>0.98844030365769497</v>
      </c>
      <c r="BX48">
        <f>2.5*(NIR-RED)+(NIR+(6*RED)-(7.5*BLUE))</f>
        <v>-2451</v>
      </c>
      <c r="BY48">
        <f>NIR - 2.4*RED</f>
        <v>-11800.8</v>
      </c>
      <c r="BZ48">
        <f>(SWIR1-NIR)/(SWIR1+NIR)</f>
        <v>-5.8134490238611718E-3</v>
      </c>
      <c r="CA48">
        <f>NIR/(RED+SWIR2)</f>
        <v>0.57497147958930606</v>
      </c>
      <c r="CB48">
        <f>(NIR/RED)</f>
        <v>1.1892890120036934</v>
      </c>
      <c r="CC48">
        <f>(0.3037*BLUE)+(0.2793*GREEN)+(0.4773*RED)+(0.5585*NIR)+(0.1863*SWIR2)</f>
        <v>18880.554700000001</v>
      </c>
      <c r="CD48">
        <f>-0.2848*BLUE-0.2435*GREEN-0.5436*RED+0.7243*NIR+0.084*SWIR1-0.18*SWIR2</f>
        <v>-3089.235099999999</v>
      </c>
      <c r="CE48">
        <f>0.1509*BLUE+0.1973*GREEN+0.3279*RED+0.3406*NIR-0.7112*SWIR1-0.4272*SWIR2</f>
        <v>-2000.9165000000021</v>
      </c>
      <c r="CF48">
        <f>(NIR-RED)/(NIR+RED+0.5)</f>
        <v>8.6459382834649365E-2</v>
      </c>
      <c r="CG48">
        <f>((RED-GREEN)/(RED+GREEN))+0.5</f>
        <v>0.50588235294117645</v>
      </c>
      <c r="CH48">
        <f>(GREEN-RED)/(GREEN+RED-BLUE)</f>
        <v>-1.2534359538207807E-2</v>
      </c>
      <c r="CI48">
        <f>(0.1*(NIR-RED))/(0.1*(NIR+RED))</f>
        <v>8.6461408688317157E-2</v>
      </c>
      <c r="CJ48">
        <f>(SWIR1-NIR)/(SWIR1+NIR)</f>
        <v>-5.8134490238611718E-3</v>
      </c>
      <c r="CK48">
        <f>NDBI-NDVI</f>
        <v>-9.2274857712178346E-2</v>
      </c>
      <c r="CL48">
        <f>(GREEN-SWIR1)/(GREEN+SWIR1)</f>
        <v>-8.6529799440519653E-2</v>
      </c>
    </row>
    <row r="49" spans="1:90" x14ac:dyDescent="0.25">
      <c r="A49">
        <v>9369</v>
      </c>
      <c r="B49">
        <v>8637</v>
      </c>
      <c r="C49">
        <v>8320</v>
      </c>
      <c r="D49">
        <v>7612</v>
      </c>
      <c r="E49">
        <v>12198</v>
      </c>
      <c r="F49">
        <v>9503</v>
      </c>
      <c r="G49">
        <v>7979</v>
      </c>
      <c r="H49">
        <v>2720</v>
      </c>
      <c r="I49">
        <f t="shared" si="4"/>
        <v>0.23149924280666331</v>
      </c>
      <c r="J49">
        <f t="shared" si="5"/>
        <v>12760.614360000001</v>
      </c>
      <c r="K49">
        <f t="shared" si="6"/>
        <v>1.6476152317745349</v>
      </c>
      <c r="L49">
        <f t="shared" si="7"/>
        <v>1.1910013786188745</v>
      </c>
      <c r="M49">
        <f t="shared" si="8"/>
        <v>4.3610989969472308E-4</v>
      </c>
      <c r="N49">
        <f t="shared" si="9"/>
        <v>-1.0664498893617487E-8</v>
      </c>
      <c r="O49">
        <f t="shared" si="10"/>
        <v>-10525555.799999999</v>
      </c>
      <c r="P49">
        <f t="shared" si="11"/>
        <v>101487359</v>
      </c>
      <c r="Q49">
        <f t="shared" si="12"/>
        <v>1.9260454141234489E-4</v>
      </c>
      <c r="R49">
        <f t="shared" si="13"/>
        <v>-65737232</v>
      </c>
      <c r="S49">
        <f t="shared" si="14"/>
        <v>0.39141876537139964</v>
      </c>
      <c r="T49">
        <f t="shared" si="15"/>
        <v>71859840</v>
      </c>
      <c r="U49">
        <f t="shared" si="16"/>
        <v>3878</v>
      </c>
      <c r="V49">
        <f t="shared" si="17"/>
        <v>21663.200000000001</v>
      </c>
      <c r="W49">
        <f t="shared" si="18"/>
        <v>52610386</v>
      </c>
      <c r="X49">
        <f t="shared" si="19"/>
        <v>-92814287.799999997</v>
      </c>
      <c r="Y49">
        <f t="shared" si="20"/>
        <v>-92802411.200000003</v>
      </c>
      <c r="Z49">
        <f t="shared" si="21"/>
        <v>97336162</v>
      </c>
      <c r="AA49">
        <f t="shared" si="22"/>
        <v>115917594</v>
      </c>
      <c r="AB49">
        <f t="shared" si="23"/>
        <v>97336162</v>
      </c>
      <c r="AC49">
        <f t="shared" si="24"/>
        <v>75824437</v>
      </c>
      <c r="AD49">
        <f t="shared" si="25"/>
        <v>9172.8842280608769</v>
      </c>
      <c r="AE49">
        <f t="shared" si="26"/>
        <v>-21041502.506123938</v>
      </c>
      <c r="AF49">
        <f t="shared" si="27"/>
        <v>0.20910219099653465</v>
      </c>
      <c r="AG49">
        <f t="shared" si="28"/>
        <v>1.2484235417761429</v>
      </c>
      <c r="AH49">
        <f t="shared" si="29"/>
        <v>1.7185418857343147</v>
      </c>
      <c r="AI49">
        <f t="shared" si="30"/>
        <v>1.1888473349752196E-2</v>
      </c>
      <c r="AJ49" s="3">
        <f t="shared" si="31"/>
        <v>0.18900477629398577</v>
      </c>
      <c r="AK49">
        <f t="shared" si="32"/>
        <v>0.18900330244037478</v>
      </c>
      <c r="AL49">
        <f t="shared" si="33"/>
        <v>0.18899786780383795</v>
      </c>
      <c r="AM49">
        <f t="shared" si="0"/>
        <v>-0.16323100668838963</v>
      </c>
      <c r="AN49">
        <f t="shared" si="34"/>
        <v>-0.13274084607180944</v>
      </c>
      <c r="AO49">
        <f t="shared" si="35"/>
        <v>1.1974077774041933E-8</v>
      </c>
      <c r="AP49">
        <f t="shared" si="36"/>
        <v>805.54098360655746</v>
      </c>
      <c r="AQ49">
        <f t="shared" si="37"/>
        <v>1.1910013786188745</v>
      </c>
      <c r="AR49">
        <f t="shared" si="38"/>
        <v>0.20478984940669939</v>
      </c>
      <c r="AS49">
        <f t="shared" si="39"/>
        <v>-3866766</v>
      </c>
      <c r="AT49">
        <f t="shared" si="40"/>
        <v>1.2835946543196886</v>
      </c>
      <c r="AU49">
        <f t="shared" si="41"/>
        <v>0.23149924280666331</v>
      </c>
      <c r="AV49">
        <f t="shared" si="42"/>
        <v>0.27060078208318522</v>
      </c>
      <c r="AW49">
        <f t="shared" si="43"/>
        <v>0.43362957696409526</v>
      </c>
      <c r="AX49">
        <f t="shared" si="44"/>
        <v>0.29576964095271951</v>
      </c>
      <c r="AY49">
        <f t="shared" si="45"/>
        <v>0.52436890777305678</v>
      </c>
      <c r="AZ49">
        <f t="shared" si="46"/>
        <v>-1.8694344518487942E-2</v>
      </c>
      <c r="BA49">
        <f t="shared" si="47"/>
        <v>4.4438865177002261E-2</v>
      </c>
      <c r="BB49">
        <f t="shared" si="48"/>
        <v>0.12418782544583198</v>
      </c>
      <c r="BC49">
        <f t="shared" si="49"/>
        <v>0.17091432685385169</v>
      </c>
      <c r="BD49">
        <f t="shared" si="50"/>
        <v>0.20909946969321505</v>
      </c>
      <c r="BE49">
        <f t="shared" si="51"/>
        <v>-4.4438865177002261E-2</v>
      </c>
      <c r="BF49">
        <f t="shared" si="52"/>
        <v>8.7175380391259577E-2</v>
      </c>
      <c r="BG49">
        <f t="shared" si="53"/>
        <v>-0.3747346398516167</v>
      </c>
      <c r="BH49">
        <f t="shared" si="54"/>
        <v>-0.33647020425925422</v>
      </c>
      <c r="BI49">
        <f t="shared" si="55"/>
        <v>0.46482933173972651</v>
      </c>
      <c r="BJ49">
        <f>(2*(RED-GREEN-BLUE))/(GREEN-BLUE)</f>
        <v>58.958990536277604</v>
      </c>
      <c r="BK49">
        <f>SWIR1/SWIR2</f>
        <v>1.1910013786188745</v>
      </c>
      <c r="BL49">
        <f>AEROSOL/GREEN</f>
        <v>1.1260817307692308</v>
      </c>
      <c r="BM49">
        <f>GREEN/RED</f>
        <v>1.093011035207567</v>
      </c>
      <c r="BN49">
        <f>NIR/GREEN</f>
        <v>1.4661057692307693</v>
      </c>
      <c r="BO49">
        <f>SWIR2/NIR</f>
        <v>0.65412362682406955</v>
      </c>
      <c r="BP49">
        <f>SWIR2/RED</f>
        <v>1.0482133473462953</v>
      </c>
      <c r="BQ49">
        <f>NIR/GREEN</f>
        <v>1.4661057692307693</v>
      </c>
      <c r="BR49">
        <f>NIR/SWIR2</f>
        <v>1.5287630028825667</v>
      </c>
      <c r="BS49">
        <f>NIR/RED</f>
        <v>1.6024697845507094</v>
      </c>
      <c r="BT49">
        <f>RED/BLUE</f>
        <v>0.88132453398170663</v>
      </c>
      <c r="BU49">
        <f>RED/GREEN</f>
        <v>0.91490384615384612</v>
      </c>
      <c r="BV49">
        <f>RED/NIR</f>
        <v>0.62403672733234961</v>
      </c>
      <c r="BW49">
        <f>SWIR1/NIR</f>
        <v>0.77906214133464502</v>
      </c>
      <c r="BX49">
        <f>2.5*(NIR-RED)+(NIR+(6*RED)-(7.5*BLUE))</f>
        <v>4557.5</v>
      </c>
      <c r="BY49">
        <f>NIR - 2.4*RED</f>
        <v>-6070.7999999999993</v>
      </c>
      <c r="BZ49">
        <f>(SWIR1-NIR)/(SWIR1+NIR)</f>
        <v>-0.12418782544583198</v>
      </c>
      <c r="CA49">
        <f>NIR/(RED+SWIR2)</f>
        <v>0.78237444679622858</v>
      </c>
      <c r="CB49">
        <f>(NIR/RED)</f>
        <v>1.6024697845507094</v>
      </c>
      <c r="CC49">
        <f>(0.3037*BLUE)+(0.2793*GREEN)+(0.4773*RED)+(0.5585*NIR)+(0.1863*SWIR2)</f>
        <v>16879.111199999999</v>
      </c>
      <c r="CD49">
        <f>-0.2848*BLUE-0.2435*GREEN-0.5436*RED+0.7243*NIR+0.084*SWIR1-0.18*SWIR2</f>
        <v>-426.57739999999933</v>
      </c>
      <c r="CE49">
        <f>0.1509*BLUE+0.1973*GREEN+0.3279*RED+0.3406*NIR-0.7112*SWIR1-0.4272*SWIR2</f>
        <v>-571.68950000000041</v>
      </c>
      <c r="CF49">
        <f>(NIR-RED)/(NIR+RED+0.5)</f>
        <v>0.2314933999646652</v>
      </c>
      <c r="CG49">
        <f>((RED-GREEN)/(RED+GREEN))+0.5</f>
        <v>0.45556113482299776</v>
      </c>
      <c r="CH49">
        <f>(GREEN-RED)/(GREEN+RED-BLUE)</f>
        <v>9.7052775873886221E-2</v>
      </c>
      <c r="CI49">
        <f>(0.1*(NIR-RED))/(0.1*(NIR+RED))</f>
        <v>0.23149924280666331</v>
      </c>
      <c r="CJ49">
        <f>(SWIR1-NIR)/(SWIR1+NIR)</f>
        <v>-0.12418782544583198</v>
      </c>
      <c r="CK49">
        <f>NDBI-NDVI</f>
        <v>-0.3556870682524953</v>
      </c>
      <c r="CL49">
        <f>(GREEN-SWIR1)/(GREEN+SWIR1)</f>
        <v>-6.6374908825674692E-2</v>
      </c>
    </row>
    <row r="50" spans="1:90" x14ac:dyDescent="0.25">
      <c r="A50">
        <v>9592</v>
      </c>
      <c r="B50">
        <v>9078</v>
      </c>
      <c r="C50">
        <v>9321</v>
      </c>
      <c r="D50">
        <v>8193</v>
      </c>
      <c r="E50">
        <v>18010</v>
      </c>
      <c r="F50">
        <v>10358</v>
      </c>
      <c r="G50">
        <v>8348</v>
      </c>
      <c r="H50">
        <v>2720</v>
      </c>
      <c r="I50">
        <f t="shared" si="4"/>
        <v>0.37465175743235507</v>
      </c>
      <c r="J50">
        <f t="shared" si="5"/>
        <v>19510.71516</v>
      </c>
      <c r="K50">
        <f t="shared" si="6"/>
        <v>3.0232607910449469</v>
      </c>
      <c r="L50">
        <f t="shared" si="7"/>
        <v>1.2407762338284618</v>
      </c>
      <c r="M50">
        <f t="shared" si="8"/>
        <v>2.0372822654578791E-4</v>
      </c>
      <c r="N50">
        <f t="shared" si="9"/>
        <v>-6.7105119770200619E-9</v>
      </c>
      <c r="O50">
        <f t="shared" si="10"/>
        <v>-16338599.000000002</v>
      </c>
      <c r="P50">
        <f t="shared" si="11"/>
        <v>167871209</v>
      </c>
      <c r="Q50">
        <f t="shared" si="12"/>
        <v>2.3583499527603255E-4</v>
      </c>
      <c r="R50">
        <f t="shared" si="13"/>
        <v>-74367861</v>
      </c>
      <c r="S50">
        <f t="shared" si="14"/>
        <v>0.6691223236515339</v>
      </c>
      <c r="T50">
        <f t="shared" si="15"/>
        <v>84616038</v>
      </c>
      <c r="U50">
        <f t="shared" si="16"/>
        <v>8689</v>
      </c>
      <c r="V50">
        <f t="shared" si="17"/>
        <v>35031</v>
      </c>
      <c r="W50">
        <f t="shared" si="18"/>
        <v>7558007</v>
      </c>
      <c r="X50">
        <f t="shared" si="19"/>
        <v>-147504512</v>
      </c>
      <c r="Y50">
        <f t="shared" si="20"/>
        <v>-147491240.80000001</v>
      </c>
      <c r="Z50">
        <f t="shared" si="21"/>
        <v>150356801</v>
      </c>
      <c r="AA50">
        <f t="shared" si="22"/>
        <v>186547580</v>
      </c>
      <c r="AB50">
        <f t="shared" si="23"/>
        <v>150356801</v>
      </c>
      <c r="AC50">
        <f t="shared" si="24"/>
        <v>86468584</v>
      </c>
      <c r="AD50">
        <f t="shared" si="25"/>
        <v>19634.812658614308</v>
      </c>
      <c r="AE50">
        <f t="shared" si="26"/>
        <v>-96378218.34706156</v>
      </c>
      <c r="AF50">
        <f t="shared" si="27"/>
        <v>0.36656939114018749</v>
      </c>
      <c r="AG50">
        <f t="shared" si="28"/>
        <v>1.2642499694861467</v>
      </c>
      <c r="AH50">
        <f t="shared" si="29"/>
        <v>1.2268067657611481</v>
      </c>
      <c r="AI50">
        <f t="shared" si="30"/>
        <v>3.8175591011611394E-2</v>
      </c>
      <c r="AJ50" s="3">
        <f t="shared" si="31"/>
        <v>0.31791738319124802</v>
      </c>
      <c r="AK50">
        <f t="shared" si="32"/>
        <v>0.31791552206346163</v>
      </c>
      <c r="AL50">
        <f t="shared" si="33"/>
        <v>0.31790865934307172</v>
      </c>
      <c r="AM50">
        <f t="shared" si="0"/>
        <v>-1.0684171496058667E-2</v>
      </c>
      <c r="AN50">
        <f t="shared" si="34"/>
        <v>1.3962391622565027E-2</v>
      </c>
      <c r="AO50">
        <f t="shared" si="35"/>
        <v>3.141592638725327</v>
      </c>
      <c r="AP50">
        <f t="shared" si="36"/>
        <v>871.86885245901647</v>
      </c>
      <c r="AQ50">
        <f t="shared" si="37"/>
        <v>1.2407762338284618</v>
      </c>
      <c r="AR50">
        <f t="shared" si="38"/>
        <v>0.34207075796013758</v>
      </c>
      <c r="AS50">
        <f t="shared" si="39"/>
        <v>4376430</v>
      </c>
      <c r="AT50">
        <f t="shared" si="40"/>
        <v>1.7387526549526935</v>
      </c>
      <c r="AU50">
        <f t="shared" si="41"/>
        <v>0.37465175743235507</v>
      </c>
      <c r="AV50">
        <f t="shared" si="42"/>
        <v>0.23063281162031302</v>
      </c>
      <c r="AW50">
        <f t="shared" si="43"/>
        <v>0.50698119581128254</v>
      </c>
      <c r="AX50">
        <f t="shared" si="44"/>
        <v>0.26238599256840445</v>
      </c>
      <c r="AY50">
        <f t="shared" si="45"/>
        <v>0.62938502250469319</v>
      </c>
      <c r="AZ50">
        <f t="shared" si="46"/>
        <v>1.3207239523887167E-2</v>
      </c>
      <c r="BA50">
        <f t="shared" si="47"/>
        <v>6.4405618362452899E-2</v>
      </c>
      <c r="BB50">
        <f t="shared" si="48"/>
        <v>0.26974055273547659</v>
      </c>
      <c r="BC50">
        <f t="shared" si="49"/>
        <v>0.32974010632014178</v>
      </c>
      <c r="BD50">
        <f t="shared" si="50"/>
        <v>0.36656802488807955</v>
      </c>
      <c r="BE50">
        <f t="shared" si="51"/>
        <v>-6.4405618362452899E-2</v>
      </c>
      <c r="BF50">
        <f t="shared" si="52"/>
        <v>0.1074521543889661</v>
      </c>
      <c r="BG50">
        <f t="shared" si="53"/>
        <v>-0.63938820691734777</v>
      </c>
      <c r="BH50">
        <f t="shared" si="54"/>
        <v>-0.19241289628267791</v>
      </c>
      <c r="BI50">
        <f t="shared" si="55"/>
        <v>0.53555738216036963</v>
      </c>
      <c r="BJ50">
        <f>(2*(RED-GREEN-BLUE))/(GREEN-BLUE)</f>
        <v>-84</v>
      </c>
      <c r="BK50">
        <f>SWIR1/SWIR2</f>
        <v>1.2407762338284618</v>
      </c>
      <c r="BL50">
        <f>AEROSOL/GREEN</f>
        <v>1.0290741336766442</v>
      </c>
      <c r="BM50">
        <f>GREEN/RED</f>
        <v>1.1376785060417429</v>
      </c>
      <c r="BN50">
        <f>NIR/GREEN</f>
        <v>1.9321961162965346</v>
      </c>
      <c r="BO50">
        <f>SWIR2/NIR</f>
        <v>0.46352026651860079</v>
      </c>
      <c r="BP50">
        <f>SWIR2/RED</f>
        <v>1.0189185890394239</v>
      </c>
      <c r="BQ50">
        <f>NIR/GREEN</f>
        <v>1.9321961162965346</v>
      </c>
      <c r="BR50">
        <f>NIR/SWIR2</f>
        <v>2.1574029707714422</v>
      </c>
      <c r="BS50">
        <f>NIR/RED</f>
        <v>2.1982179909678994</v>
      </c>
      <c r="BT50">
        <f>RED/BLUE</f>
        <v>0.90251156642432251</v>
      </c>
      <c r="BU50">
        <f>RED/GREEN</f>
        <v>0.87898294174444802</v>
      </c>
      <c r="BV50">
        <f>RED/NIR</f>
        <v>0.45491393670183233</v>
      </c>
      <c r="BW50">
        <f>SWIR1/NIR</f>
        <v>0.5751249305941144</v>
      </c>
      <c r="BX50">
        <f>2.5*(NIR-RED)+(NIR+(6*RED)-(7.5*BLUE))</f>
        <v>23625.5</v>
      </c>
      <c r="BY50">
        <f>NIR - 2.4*RED</f>
        <v>-1653.2000000000007</v>
      </c>
      <c r="BZ50">
        <f>(SWIR1-NIR)/(SWIR1+NIR)</f>
        <v>-0.26974055273547659</v>
      </c>
      <c r="CA50">
        <f>NIR/(RED+SWIR2)</f>
        <v>1.0888096245692522</v>
      </c>
      <c r="CB50">
        <f>(NIR/RED)</f>
        <v>2.1982179909678994</v>
      </c>
      <c r="CC50">
        <f>(0.3037*BLUE)+(0.2793*GREEN)+(0.4773*RED)+(0.5585*NIR)+(0.1863*SWIR2)</f>
        <v>20884.680199999999</v>
      </c>
      <c r="CD50">
        <f>-0.2848*BLUE-0.2435*GREEN-0.5436*RED+0.7243*NIR+0.084*SWIR1-0.18*SWIR2</f>
        <v>3103.2823000000021</v>
      </c>
      <c r="CE50">
        <f>0.1509*BLUE+0.1973*GREEN+0.3279*RED+0.3406*NIR-0.7112*SWIR1-0.4272*SWIR2</f>
        <v>1096.7190000000005</v>
      </c>
      <c r="CF50">
        <f>(NIR-RED)/(NIR+RED+0.5)</f>
        <v>0.37464460854466008</v>
      </c>
      <c r="CG50">
        <f>((RED-GREEN)/(RED+GREEN))+0.5</f>
        <v>0.4355943816375471</v>
      </c>
      <c r="CH50">
        <f>(GREEN-RED)/(GREEN+RED-BLUE)</f>
        <v>0.1337126600284495</v>
      </c>
      <c r="CI50">
        <f>(0.1*(NIR-RED))/(0.1*(NIR+RED))</f>
        <v>0.37465175743235507</v>
      </c>
      <c r="CJ50">
        <f>(SWIR1-NIR)/(SWIR1+NIR)</f>
        <v>-0.26974055273547659</v>
      </c>
      <c r="CK50">
        <f>NDBI-NDVI</f>
        <v>-0.64439231016783172</v>
      </c>
      <c r="CL50">
        <f>(GREEN-SWIR1)/(GREEN+SWIR1)</f>
        <v>-5.2695767061334414E-2</v>
      </c>
    </row>
    <row r="51" spans="1:90" x14ac:dyDescent="0.25">
      <c r="A51">
        <v>9523</v>
      </c>
      <c r="B51">
        <v>9065</v>
      </c>
      <c r="C51">
        <v>9085</v>
      </c>
      <c r="D51">
        <v>8104</v>
      </c>
      <c r="E51">
        <v>10429</v>
      </c>
      <c r="F51">
        <v>7813</v>
      </c>
      <c r="G51">
        <v>6946</v>
      </c>
      <c r="H51">
        <v>2720</v>
      </c>
      <c r="I51">
        <f t="shared" si="4"/>
        <v>0.12545189661684564</v>
      </c>
      <c r="J51">
        <f t="shared" si="5"/>
        <v>10558.939760000001</v>
      </c>
      <c r="K51">
        <f t="shared" si="6"/>
        <v>1.7817619677771572</v>
      </c>
      <c r="L51">
        <f t="shared" si="7"/>
        <v>1.1248200403109703</v>
      </c>
      <c r="M51">
        <f t="shared" si="8"/>
        <v>8.6021505376344086E-4</v>
      </c>
      <c r="N51">
        <f t="shared" si="9"/>
        <v>-1.1716242130605496E-8</v>
      </c>
      <c r="O51">
        <f t="shared" si="10"/>
        <v>-9443780.5999999996</v>
      </c>
      <c r="P51">
        <f t="shared" si="11"/>
        <v>94747464</v>
      </c>
      <c r="Q51">
        <f t="shared" si="12"/>
        <v>1.4165056250037351E-4</v>
      </c>
      <c r="R51">
        <f t="shared" si="13"/>
        <v>-73454656</v>
      </c>
      <c r="S51">
        <f t="shared" si="14"/>
        <v>0.24467057433493361</v>
      </c>
      <c r="T51">
        <f t="shared" si="15"/>
        <v>82355525</v>
      </c>
      <c r="U51">
        <f t="shared" si="16"/>
        <v>1344</v>
      </c>
      <c r="V51">
        <f t="shared" si="17"/>
        <v>16925.599999999999</v>
      </c>
      <c r="W51">
        <f t="shared" si="18"/>
        <v>72431261.5</v>
      </c>
      <c r="X51">
        <f t="shared" si="19"/>
        <v>-84483481.400000006</v>
      </c>
      <c r="Y51">
        <f t="shared" si="20"/>
        <v>-84471092.900000006</v>
      </c>
      <c r="Z51">
        <f t="shared" si="21"/>
        <v>72448919</v>
      </c>
      <c r="AA51">
        <f t="shared" si="22"/>
        <v>81481777</v>
      </c>
      <c r="AB51">
        <f t="shared" si="23"/>
        <v>72448919</v>
      </c>
      <c r="AC51">
        <f t="shared" si="24"/>
        <v>54269098</v>
      </c>
      <c r="AD51">
        <f t="shared" si="25"/>
        <v>4650.9372487657483</v>
      </c>
      <c r="AE51">
        <f t="shared" si="26"/>
        <v>-5419361.5107404115</v>
      </c>
      <c r="AF51">
        <f t="shared" si="27"/>
        <v>0.20046365147406173</v>
      </c>
      <c r="AG51">
        <f t="shared" si="28"/>
        <v>0.96409180651530113</v>
      </c>
      <c r="AH51">
        <f t="shared" si="29"/>
        <v>6.0182767624020892</v>
      </c>
      <c r="AI51">
        <f t="shared" si="30"/>
        <v>2.8325645886980388E-2</v>
      </c>
      <c r="AJ51" s="3">
        <f t="shared" si="31"/>
        <v>6.8873629189299984E-2</v>
      </c>
      <c r="AK51">
        <f t="shared" si="32"/>
        <v>6.8873064482406626E-2</v>
      </c>
      <c r="AL51">
        <f t="shared" si="33"/>
        <v>6.8870982205767428E-2</v>
      </c>
      <c r="AM51">
        <f t="shared" si="0"/>
        <v>-0.27016340669722522</v>
      </c>
      <c r="AN51">
        <f t="shared" si="34"/>
        <v>-0.2447679049894996</v>
      </c>
      <c r="AO51">
        <f t="shared" si="35"/>
        <v>3.1415924725132678</v>
      </c>
      <c r="AP51">
        <f t="shared" si="36"/>
        <v>860.78688524590166</v>
      </c>
      <c r="AQ51">
        <f t="shared" si="37"/>
        <v>1.1248200403109703</v>
      </c>
      <c r="AR51">
        <f t="shared" si="38"/>
        <v>0.10954323510568557</v>
      </c>
      <c r="AS51">
        <f t="shared" si="39"/>
        <v>208580</v>
      </c>
      <c r="AT51">
        <f t="shared" si="40"/>
        <v>1.3348265710994496</v>
      </c>
      <c r="AU51">
        <f t="shared" si="41"/>
        <v>0.12545189661684567</v>
      </c>
      <c r="AV51">
        <f t="shared" si="42"/>
        <v>0.29343181982764865</v>
      </c>
      <c r="AW51">
        <f t="shared" si="43"/>
        <v>0.37761604750525019</v>
      </c>
      <c r="AX51">
        <f t="shared" si="44"/>
        <v>0.32895213266710116</v>
      </c>
      <c r="AY51">
        <f t="shared" si="45"/>
        <v>0.44037014018368897</v>
      </c>
      <c r="AZ51">
        <f t="shared" si="46"/>
        <v>1.1019283746556473E-3</v>
      </c>
      <c r="BA51">
        <f t="shared" si="47"/>
        <v>5.7071382861132121E-2</v>
      </c>
      <c r="BB51">
        <f t="shared" si="48"/>
        <v>0.14340532836311809</v>
      </c>
      <c r="BC51">
        <f t="shared" si="49"/>
        <v>6.9970247255565818E-2</v>
      </c>
      <c r="BD51">
        <f t="shared" si="50"/>
        <v>0.20046043165467625</v>
      </c>
      <c r="BE51">
        <f t="shared" si="51"/>
        <v>-5.7071382861132121E-2</v>
      </c>
      <c r="BF51">
        <f t="shared" si="52"/>
        <v>5.8743817331797545E-2</v>
      </c>
      <c r="BG51">
        <f t="shared" si="53"/>
        <v>-0.18127850644973265</v>
      </c>
      <c r="BH51">
        <f t="shared" si="54"/>
        <v>-0.43139874056102284</v>
      </c>
      <c r="BI51">
        <f t="shared" si="55"/>
        <v>0.41271106601927676</v>
      </c>
      <c r="BJ51">
        <f>(2*(RED-GREEN-BLUE))/(GREEN-BLUE)</f>
        <v>-1004.6</v>
      </c>
      <c r="BK51">
        <f>SWIR1/SWIR2</f>
        <v>1.1248200403109703</v>
      </c>
      <c r="BL51">
        <f>AEROSOL/GREEN</f>
        <v>1.0482113373692901</v>
      </c>
      <c r="BM51">
        <f>GREEN/RED</f>
        <v>1.1210513326752221</v>
      </c>
      <c r="BN51">
        <f>NIR/GREEN</f>
        <v>1.147936158503027</v>
      </c>
      <c r="BO51">
        <f>SWIR2/NIR</f>
        <v>0.66602742353053979</v>
      </c>
      <c r="BP51">
        <f>SWIR2/RED</f>
        <v>0.85710760118460017</v>
      </c>
      <c r="BQ51">
        <f>NIR/GREEN</f>
        <v>1.147936158503027</v>
      </c>
      <c r="BR51">
        <f>NIR/SWIR2</f>
        <v>1.5014396775122372</v>
      </c>
      <c r="BS51">
        <f>NIR/RED</f>
        <v>1.2868953603158935</v>
      </c>
      <c r="BT51">
        <f>RED/BLUE</f>
        <v>0.89398786541643682</v>
      </c>
      <c r="BU51">
        <f>RED/GREEN</f>
        <v>0.89201981287837095</v>
      </c>
      <c r="BV51">
        <f>RED/NIR</f>
        <v>0.77706395627576952</v>
      </c>
      <c r="BW51">
        <f>SWIR1/NIR</f>
        <v>0.74916099338383357</v>
      </c>
      <c r="BX51">
        <f>2.5*(NIR-RED)+(NIR+(6*RED)-(7.5*BLUE))</f>
        <v>-3122</v>
      </c>
      <c r="BY51">
        <f>NIR - 2.4*RED</f>
        <v>-9020.5999999999985</v>
      </c>
      <c r="BZ51">
        <f>(SWIR1-NIR)/(SWIR1+NIR)</f>
        <v>-0.14340532836311809</v>
      </c>
      <c r="CA51">
        <f>NIR/(RED+SWIR2)</f>
        <v>0.69295681063122927</v>
      </c>
      <c r="CB51">
        <f>(NIR/RED)</f>
        <v>1.2868953603158935</v>
      </c>
      <c r="CC51">
        <f>(0.3037*BLUE)+(0.2793*GREEN)+(0.4773*RED)+(0.5585*NIR)+(0.1863*SWIR2)</f>
        <v>16277.156499999999</v>
      </c>
      <c r="CD51">
        <f>-0.2848*BLUE-0.2435*GREEN-0.5436*RED+0.7243*NIR+0.084*SWIR1-0.18*SWIR2</f>
        <v>-2239.5071999999986</v>
      </c>
      <c r="CE51">
        <f>0.1509*BLUE+0.1973*GREEN+0.3279*RED+0.3406*NIR-0.7112*SWIR1-0.4272*SWIR2</f>
        <v>845.86119999999801</v>
      </c>
      <c r="CF51">
        <f>(NIR-RED)/(NIR+RED+0.5)</f>
        <v>0.12544851215366767</v>
      </c>
      <c r="CG51">
        <f>((RED-GREEN)/(RED+GREEN))+0.5</f>
        <v>0.44292861713886789</v>
      </c>
      <c r="CH51">
        <f>(GREEN-RED)/(GREEN+RED-BLUE)</f>
        <v>0.1207533234859675</v>
      </c>
      <c r="CI51">
        <f>(0.1*(NIR-RED))/(0.1*(NIR+RED))</f>
        <v>0.12545189661684561</v>
      </c>
      <c r="CJ51">
        <f>(SWIR1-NIR)/(SWIR1+NIR)</f>
        <v>-0.14340532836311809</v>
      </c>
      <c r="CK51">
        <f>NDBI-NDVI</f>
        <v>-0.26885722497996373</v>
      </c>
      <c r="CL51">
        <f>(GREEN-SWIR1)/(GREEN+SWIR1)</f>
        <v>7.5275180494733099E-2</v>
      </c>
    </row>
    <row r="52" spans="1:90" x14ac:dyDescent="0.25">
      <c r="A52">
        <v>10150</v>
      </c>
      <c r="B52">
        <v>9562</v>
      </c>
      <c r="C52">
        <v>9761</v>
      </c>
      <c r="D52">
        <v>9449</v>
      </c>
      <c r="E52">
        <v>16305</v>
      </c>
      <c r="F52">
        <v>14229</v>
      </c>
      <c r="G52">
        <v>11637</v>
      </c>
      <c r="H52">
        <v>2720</v>
      </c>
      <c r="I52">
        <f t="shared" si="4"/>
        <v>0.2662110740079211</v>
      </c>
      <c r="J52">
        <f t="shared" si="5"/>
        <v>17216.698159999996</v>
      </c>
      <c r="K52">
        <f t="shared" si="6"/>
        <v>1.3130850200228494</v>
      </c>
      <c r="L52">
        <f t="shared" si="7"/>
        <v>1.222737819025522</v>
      </c>
      <c r="M52">
        <f t="shared" si="8"/>
        <v>2.9171528588098014E-4</v>
      </c>
      <c r="N52">
        <f t="shared" si="9"/>
        <v>-6.4268941344015859E-9</v>
      </c>
      <c r="O52">
        <f t="shared" si="10"/>
        <v>-15579648.5</v>
      </c>
      <c r="P52">
        <f t="shared" si="11"/>
        <v>159153104</v>
      </c>
      <c r="Q52">
        <f t="shared" si="12"/>
        <v>1.7678305771891482E-4</v>
      </c>
      <c r="R52">
        <f t="shared" si="13"/>
        <v>-90341889</v>
      </c>
      <c r="S52">
        <f t="shared" si="14"/>
        <v>0.44982674521221927</v>
      </c>
      <c r="T52">
        <f t="shared" si="15"/>
        <v>93334682</v>
      </c>
      <c r="U52">
        <f t="shared" si="16"/>
        <v>6544</v>
      </c>
      <c r="V52">
        <f t="shared" si="17"/>
        <v>29683</v>
      </c>
      <c r="W52">
        <f t="shared" si="18"/>
        <v>-12091752.5</v>
      </c>
      <c r="X52">
        <f t="shared" si="19"/>
        <v>-154017363</v>
      </c>
      <c r="Y52">
        <f t="shared" si="20"/>
        <v>-154002503.90000001</v>
      </c>
      <c r="Z52">
        <f t="shared" si="21"/>
        <v>189751046</v>
      </c>
      <c r="AA52">
        <f t="shared" si="22"/>
        <v>232003845</v>
      </c>
      <c r="AB52">
        <f t="shared" si="23"/>
        <v>189751046</v>
      </c>
      <c r="AC52">
        <f t="shared" si="24"/>
        <v>165582873</v>
      </c>
      <c r="AD52">
        <f t="shared" si="25"/>
        <v>13712.866877633034</v>
      </c>
      <c r="AE52">
        <f t="shared" si="26"/>
        <v>-47015864.759043656</v>
      </c>
      <c r="AF52">
        <f t="shared" si="27"/>
        <v>0.16706248487945793</v>
      </c>
      <c r="AG52">
        <f t="shared" si="28"/>
        <v>1.5058736374219495</v>
      </c>
      <c r="AH52">
        <f t="shared" si="29"/>
        <v>1.0351422795832685</v>
      </c>
      <c r="AI52">
        <f t="shared" si="30"/>
        <v>1.3261360392390937E-2</v>
      </c>
      <c r="AJ52" s="3">
        <f t="shared" si="31"/>
        <v>0.25105501419473641</v>
      </c>
      <c r="AK52">
        <f t="shared" si="32"/>
        <v>0.25105347316213822</v>
      </c>
      <c r="AL52">
        <f t="shared" si="33"/>
        <v>0.25104779076793232</v>
      </c>
      <c r="AM52">
        <f t="shared" si="0"/>
        <v>-8.4708656113169412E-2</v>
      </c>
      <c r="AN52">
        <f t="shared" si="34"/>
        <v>-8.1796424046177665E-2</v>
      </c>
      <c r="AO52">
        <f t="shared" si="35"/>
        <v>3.1415926363565614</v>
      </c>
      <c r="AP52">
        <f t="shared" si="36"/>
        <v>943.34426229508199</v>
      </c>
      <c r="AQ52">
        <f t="shared" si="37"/>
        <v>1.222737819025522</v>
      </c>
      <c r="AR52">
        <f t="shared" si="38"/>
        <v>0.23693495415250843</v>
      </c>
      <c r="AS52">
        <f t="shared" si="39"/>
        <v>3244695</v>
      </c>
      <c r="AT52">
        <f t="shared" si="40"/>
        <v>1.1458992199030149</v>
      </c>
      <c r="AU52">
        <f t="shared" si="41"/>
        <v>0.26621107400792104</v>
      </c>
      <c r="AV52">
        <f t="shared" si="42"/>
        <v>0.26605659580458962</v>
      </c>
      <c r="AW52">
        <f t="shared" si="43"/>
        <v>0.45910178797691115</v>
      </c>
      <c r="AX52">
        <f t="shared" si="44"/>
        <v>0.27484161621849923</v>
      </c>
      <c r="AY52">
        <f t="shared" si="45"/>
        <v>0.55067880834066429</v>
      </c>
      <c r="AZ52">
        <f t="shared" si="46"/>
        <v>1.0298607876623712E-2</v>
      </c>
      <c r="BA52">
        <f t="shared" si="47"/>
        <v>1.6241540864133264E-2</v>
      </c>
      <c r="BB52">
        <f t="shared" si="48"/>
        <v>6.7989781882491648E-2</v>
      </c>
      <c r="BC52">
        <f t="shared" si="49"/>
        <v>0.26067963041713382</v>
      </c>
      <c r="BD52">
        <f t="shared" si="50"/>
        <v>0.16706033927421088</v>
      </c>
      <c r="BE52">
        <f t="shared" si="51"/>
        <v>-1.6241540864133264E-2</v>
      </c>
      <c r="BF52">
        <f t="shared" si="52"/>
        <v>0.10020876826722339</v>
      </c>
      <c r="BG52">
        <f t="shared" si="53"/>
        <v>-0.56025280819944168</v>
      </c>
      <c r="BH52">
        <f t="shared" si="54"/>
        <v>-0.27657120039044303</v>
      </c>
      <c r="BI52">
        <f t="shared" si="55"/>
        <v>0.46488843583644807</v>
      </c>
      <c r="BJ52">
        <f>(2*(RED-GREEN-BLUE))/(GREEN-BLUE)</f>
        <v>-99.236180904522612</v>
      </c>
      <c r="BK52">
        <f>SWIR1/SWIR2</f>
        <v>1.222737819025522</v>
      </c>
      <c r="BL52">
        <f>AEROSOL/GREEN</f>
        <v>1.0398524741317487</v>
      </c>
      <c r="BM52">
        <f>GREEN/RED</f>
        <v>1.0330193671287966</v>
      </c>
      <c r="BN52">
        <f>NIR/GREEN</f>
        <v>1.670423112386026</v>
      </c>
      <c r="BO52">
        <f>SWIR2/NIR</f>
        <v>0.71370745170193195</v>
      </c>
      <c r="BP52">
        <f>SWIR2/RED</f>
        <v>1.2315588951211769</v>
      </c>
      <c r="BQ52">
        <f>NIR/GREEN</f>
        <v>1.670423112386026</v>
      </c>
      <c r="BR52">
        <f>NIR/SWIR2</f>
        <v>1.4011343129672595</v>
      </c>
      <c r="BS52">
        <f>NIR/RED</f>
        <v>1.7255794263943274</v>
      </c>
      <c r="BT52">
        <f>RED/BLUE</f>
        <v>0.98818238862162733</v>
      </c>
      <c r="BU52">
        <f>RED/GREEN</f>
        <v>0.9680360618789059</v>
      </c>
      <c r="BV52">
        <f>RED/NIR</f>
        <v>0.5795154860472248</v>
      </c>
      <c r="BW52">
        <f>SWIR1/NIR</f>
        <v>0.87267709291628337</v>
      </c>
      <c r="BX52">
        <f>2.5*(NIR-RED)+(NIR+(6*RED)-(7.5*BLUE))</f>
        <v>18424</v>
      </c>
      <c r="BY52">
        <f>NIR - 2.4*RED</f>
        <v>-6372.5999999999985</v>
      </c>
      <c r="BZ52">
        <f>(SWIR1-NIR)/(SWIR1+NIR)</f>
        <v>-6.7989781882491648E-2</v>
      </c>
      <c r="CA52">
        <f>NIR/(RED+SWIR2)</f>
        <v>0.77326187992032624</v>
      </c>
      <c r="CB52">
        <f>(NIR/RED)</f>
        <v>1.7255794263943274</v>
      </c>
      <c r="CC52">
        <f>(0.3037*BLUE)+(0.2793*GREEN)+(0.4773*RED)+(0.5585*NIR)+(0.1863*SWIR2)</f>
        <v>21414.55</v>
      </c>
      <c r="CD52">
        <f>-0.2848*BLUE-0.2435*GREEN-0.5436*RED+0.7243*NIR+0.084*SWIR1-0.18*SWIR2</f>
        <v>673.75000000000273</v>
      </c>
      <c r="CE52">
        <f>0.1509*BLUE+0.1973*GREEN+0.3279*RED+0.3406*NIR-0.7112*SWIR1-0.4272*SWIR2</f>
        <v>-3070.4300000000003</v>
      </c>
      <c r="CF52">
        <f>(NIR-RED)/(NIR+RED+0.5)</f>
        <v>0.26620590576404124</v>
      </c>
      <c r="CG52">
        <f>((RED-GREEN)/(RED+GREEN))+0.5</f>
        <v>0.48375845913586674</v>
      </c>
      <c r="CH52">
        <f>(GREEN-RED)/(GREEN+RED-BLUE)</f>
        <v>3.2338308457711441E-2</v>
      </c>
      <c r="CI52">
        <f>(0.1*(NIR-RED))/(0.1*(NIR+RED))</f>
        <v>0.2662110740079211</v>
      </c>
      <c r="CJ52">
        <f>(SWIR1-NIR)/(SWIR1+NIR)</f>
        <v>-6.7989781882491648E-2</v>
      </c>
      <c r="CK52">
        <f>NDBI-NDVI</f>
        <v>-0.33420085589041276</v>
      </c>
      <c r="CL52">
        <f>(GREEN-SWIR1)/(GREEN+SWIR1)</f>
        <v>-0.18624426844518549</v>
      </c>
    </row>
    <row r="53" spans="1:90" x14ac:dyDescent="0.25">
      <c r="A53">
        <v>11324</v>
      </c>
      <c r="B53">
        <v>10940</v>
      </c>
      <c r="C53">
        <v>10278</v>
      </c>
      <c r="D53">
        <v>10338</v>
      </c>
      <c r="E53">
        <v>13702</v>
      </c>
      <c r="F53">
        <v>13780</v>
      </c>
      <c r="G53">
        <v>12683</v>
      </c>
      <c r="H53">
        <v>2720</v>
      </c>
      <c r="I53">
        <f t="shared" si="4"/>
        <v>0.13993344425956739</v>
      </c>
      <c r="J53">
        <f t="shared" si="5"/>
        <v>13940.727959999998</v>
      </c>
      <c r="K53">
        <f t="shared" si="6"/>
        <v>0.98871128286088039</v>
      </c>
      <c r="L53">
        <f t="shared" si="7"/>
        <v>1.0864937317669321</v>
      </c>
      <c r="M53">
        <f t="shared" si="8"/>
        <v>5.9453032104637331E-4</v>
      </c>
      <c r="N53">
        <f t="shared" si="9"/>
        <v>-6.9901808999506279E-9</v>
      </c>
      <c r="O53">
        <f t="shared" si="10"/>
        <v>-14977677.800000001</v>
      </c>
      <c r="P53">
        <f t="shared" si="11"/>
        <v>140829155</v>
      </c>
      <c r="Q53">
        <f t="shared" si="12"/>
        <v>1.2895518890946976E-4</v>
      </c>
      <c r="R53">
        <f t="shared" si="13"/>
        <v>-113087382</v>
      </c>
      <c r="S53">
        <f t="shared" si="14"/>
        <v>0.26206222481082148</v>
      </c>
      <c r="T53">
        <f t="shared" si="15"/>
        <v>112441320</v>
      </c>
      <c r="U53">
        <f t="shared" si="16"/>
        <v>3424</v>
      </c>
      <c r="V53">
        <f t="shared" si="17"/>
        <v>22546.799999999996</v>
      </c>
      <c r="W53">
        <f t="shared" si="18"/>
        <v>65370416</v>
      </c>
      <c r="X53">
        <f t="shared" si="19"/>
        <v>-141608052.19999999</v>
      </c>
      <c r="Y53">
        <f t="shared" si="20"/>
        <v>-141592208.80000001</v>
      </c>
      <c r="Z53">
        <f t="shared" si="21"/>
        <v>173792744</v>
      </c>
      <c r="AA53">
        <f t="shared" si="22"/>
        <v>188813560</v>
      </c>
      <c r="AB53">
        <f t="shared" si="23"/>
        <v>173792744</v>
      </c>
      <c r="AC53">
        <f t="shared" si="24"/>
        <v>174771740</v>
      </c>
      <c r="AD53">
        <f t="shared" si="25"/>
        <v>6728.9300139348179</v>
      </c>
      <c r="AE53">
        <f t="shared" si="26"/>
        <v>-11333571.978094272</v>
      </c>
      <c r="AF53">
        <f t="shared" si="27"/>
        <v>3.8623284639220885E-2</v>
      </c>
      <c r="AG53">
        <f t="shared" si="28"/>
        <v>1.3329464112981235</v>
      </c>
      <c r="AH53">
        <f t="shared" si="29"/>
        <v>1.4266477675407512</v>
      </c>
      <c r="AI53">
        <f t="shared" si="30"/>
        <v>-1.7258689104556104E-2</v>
      </c>
      <c r="AJ53" s="3">
        <f t="shared" si="31"/>
        <v>0.14278565471226021</v>
      </c>
      <c r="AK53">
        <f t="shared" si="32"/>
        <v>0.1427847020203368</v>
      </c>
      <c r="AL53">
        <f t="shared" si="33"/>
        <v>0.14278118907874024</v>
      </c>
      <c r="AM53">
        <f t="shared" si="0"/>
        <v>-0.21523482245131731</v>
      </c>
      <c r="AN53">
        <f t="shared" si="34"/>
        <v>-0.20146861705227578</v>
      </c>
      <c r="AO53">
        <f t="shared" si="35"/>
        <v>4.5269365354009291E-9</v>
      </c>
      <c r="AP53">
        <f t="shared" si="36"/>
        <v>1034.6229508196723</v>
      </c>
      <c r="AQ53">
        <f t="shared" si="37"/>
        <v>1.0864937317669321</v>
      </c>
      <c r="AR53">
        <f t="shared" si="38"/>
        <v>0.12234743535169247</v>
      </c>
      <c r="AS53">
        <f t="shared" si="39"/>
        <v>-9070724</v>
      </c>
      <c r="AT53">
        <f t="shared" si="40"/>
        <v>0.99433962264150944</v>
      </c>
      <c r="AU53">
        <f t="shared" si="41"/>
        <v>0.13993344425956741</v>
      </c>
      <c r="AV53">
        <f t="shared" si="42"/>
        <v>0.30124133107989975</v>
      </c>
      <c r="AW53">
        <f t="shared" si="43"/>
        <v>0.39926569147386209</v>
      </c>
      <c r="AX53">
        <f t="shared" si="44"/>
        <v>0.29949297744623815</v>
      </c>
      <c r="AY53">
        <f t="shared" si="45"/>
        <v>0.45217529542684542</v>
      </c>
      <c r="AZ53">
        <f t="shared" si="46"/>
        <v>-3.1199924592327271E-2</v>
      </c>
      <c r="BA53">
        <f t="shared" si="47"/>
        <v>-2.9103608847497091E-3</v>
      </c>
      <c r="BB53">
        <f t="shared" si="48"/>
        <v>-2.8382213812677389E-3</v>
      </c>
      <c r="BC53">
        <f t="shared" si="49"/>
        <v>0.11208505803100398</v>
      </c>
      <c r="BD53">
        <f t="shared" si="50"/>
        <v>3.8620428273640324E-2</v>
      </c>
      <c r="BE53">
        <f t="shared" si="51"/>
        <v>2.9103608847497091E-3</v>
      </c>
      <c r="BF53">
        <f t="shared" si="52"/>
        <v>4.1454105732532213E-2</v>
      </c>
      <c r="BG53">
        <f t="shared" si="53"/>
        <v>-0.28803734455731672</v>
      </c>
      <c r="BH53">
        <f t="shared" si="54"/>
        <v>-0.39449379115294536</v>
      </c>
      <c r="BI53">
        <f t="shared" si="55"/>
        <v>0.40891938250428816</v>
      </c>
      <c r="BJ53">
        <f>(2*(RED-GREEN-BLUE))/(GREEN-BLUE)</f>
        <v>32.870090634441091</v>
      </c>
      <c r="BK53">
        <f>SWIR1/SWIR2</f>
        <v>1.0864937317669321</v>
      </c>
      <c r="BL53">
        <f>AEROSOL/GREEN</f>
        <v>1.1017707725238373</v>
      </c>
      <c r="BM53">
        <f>GREEN/RED</f>
        <v>0.99419616947185141</v>
      </c>
      <c r="BN53">
        <f>NIR/GREEN</f>
        <v>1.3331387429460984</v>
      </c>
      <c r="BO53">
        <f>SWIR2/NIR</f>
        <v>0.9256312947015034</v>
      </c>
      <c r="BP53">
        <f>SWIR2/RED</f>
        <v>1.2268330431418069</v>
      </c>
      <c r="BQ53">
        <f>NIR/GREEN</f>
        <v>1.3331387429460984</v>
      </c>
      <c r="BR53">
        <f>NIR/SWIR2</f>
        <v>1.0803437672474967</v>
      </c>
      <c r="BS53">
        <f>NIR/RED</f>
        <v>1.3254014316115303</v>
      </c>
      <c r="BT53">
        <f>RED/BLUE</f>
        <v>0.94497257769652654</v>
      </c>
      <c r="BU53">
        <f>RED/GREEN</f>
        <v>1.005837711617046</v>
      </c>
      <c r="BV53">
        <f>RED/NIR</f>
        <v>0.7544883958546198</v>
      </c>
      <c r="BW53">
        <f>SWIR1/NIR</f>
        <v>1.0056925996204933</v>
      </c>
      <c r="BX53">
        <f>2.5*(NIR-RED)+(NIR+(6*RED)-(7.5*BLUE))</f>
        <v>2090</v>
      </c>
      <c r="BY53">
        <f>NIR - 2.4*RED</f>
        <v>-11109.2</v>
      </c>
      <c r="BZ53">
        <f>(SWIR1-NIR)/(SWIR1+NIR)</f>
        <v>2.8382213812677389E-3</v>
      </c>
      <c r="CA53">
        <f>NIR/(RED+SWIR2)</f>
        <v>0.59519569089092572</v>
      </c>
      <c r="CB53">
        <f>(NIR/RED)</f>
        <v>1.3254014316115303</v>
      </c>
      <c r="CC53">
        <f>(0.3037*BLUE)+(0.2793*GREEN)+(0.4773*RED)+(0.5585*NIR)+(0.1863*SWIR2)</f>
        <v>21142.860700000001</v>
      </c>
      <c r="CD53">
        <f>-0.2848*BLUE-0.2435*GREEN-0.5436*RED+0.7243*NIR+0.084*SWIR1-0.18*SWIR2</f>
        <v>-2439.2031999999981</v>
      </c>
      <c r="CE53">
        <f>0.1509*BLUE+0.1973*GREEN+0.3279*RED+0.3406*NIR-0.7112*SWIR1-0.4272*SWIR2</f>
        <v>-3483.0868</v>
      </c>
      <c r="CF53">
        <f>(NIR-RED)/(NIR+RED+0.5)</f>
        <v>0.13993053389072607</v>
      </c>
      <c r="CG53">
        <f>((RED-GREEN)/(RED+GREEN))+0.5</f>
        <v>0.50291036088474972</v>
      </c>
      <c r="CH53">
        <f>(GREEN-RED)/(GREEN+RED-BLUE)</f>
        <v>-6.2009094667217855E-3</v>
      </c>
      <c r="CI53">
        <f>(0.1*(NIR-RED))/(0.1*(NIR+RED))</f>
        <v>0.13993344425956741</v>
      </c>
      <c r="CJ53">
        <f>(SWIR1-NIR)/(SWIR1+NIR)</f>
        <v>2.8382213812677389E-3</v>
      </c>
      <c r="CK53">
        <f>NDBI-NDVI</f>
        <v>-0.13709522287829964</v>
      </c>
      <c r="CL53">
        <f>(GREEN-SWIR1)/(GREEN+SWIR1)</f>
        <v>-0.1455648848615845</v>
      </c>
    </row>
    <row r="54" spans="1:90" x14ac:dyDescent="0.25">
      <c r="A54">
        <v>12498</v>
      </c>
      <c r="B54">
        <v>12324</v>
      </c>
      <c r="C54">
        <v>11850</v>
      </c>
      <c r="D54">
        <v>12071</v>
      </c>
      <c r="E54">
        <v>13724</v>
      </c>
      <c r="F54">
        <v>14121</v>
      </c>
      <c r="G54">
        <v>12961</v>
      </c>
      <c r="H54">
        <v>2720</v>
      </c>
      <c r="I54">
        <f t="shared" si="4"/>
        <v>6.4082186470246175E-2</v>
      </c>
      <c r="J54">
        <f t="shared" si="5"/>
        <v>13585.502760000001</v>
      </c>
      <c r="K54">
        <f t="shared" si="6"/>
        <v>0.94456209115304546</v>
      </c>
      <c r="L54">
        <f t="shared" si="7"/>
        <v>1.0894992670318648</v>
      </c>
      <c r="M54">
        <f t="shared" si="8"/>
        <v>1.2099213551119178E-3</v>
      </c>
      <c r="N54">
        <f t="shared" si="9"/>
        <v>-5.9769395544676961E-9</v>
      </c>
      <c r="O54">
        <f t="shared" si="10"/>
        <v>-16899761.200000003</v>
      </c>
      <c r="P54">
        <f t="shared" si="11"/>
        <v>162629399</v>
      </c>
      <c r="Q54">
        <f t="shared" si="12"/>
        <v>9.5944284642168154E-5</v>
      </c>
      <c r="R54">
        <f t="shared" si="13"/>
        <v>-148750933</v>
      </c>
      <c r="S54">
        <f t="shared" si="14"/>
        <v>0.17948458499168354</v>
      </c>
      <c r="T54">
        <f t="shared" si="15"/>
        <v>146039400</v>
      </c>
      <c r="U54">
        <f t="shared" si="16"/>
        <v>1874</v>
      </c>
      <c r="V54">
        <f t="shared" si="17"/>
        <v>20866.599999999999</v>
      </c>
      <c r="W54">
        <f t="shared" si="18"/>
        <v>75840191</v>
      </c>
      <c r="X54">
        <f t="shared" si="19"/>
        <v>-165617394.40000001</v>
      </c>
      <c r="Y54">
        <f t="shared" si="20"/>
        <v>-165599122.59999999</v>
      </c>
      <c r="Z54">
        <f t="shared" si="21"/>
        <v>177888614</v>
      </c>
      <c r="AA54">
        <f t="shared" si="22"/>
        <v>193796604</v>
      </c>
      <c r="AB54">
        <f t="shared" si="23"/>
        <v>177888614</v>
      </c>
      <c r="AC54">
        <f t="shared" si="24"/>
        <v>183022281</v>
      </c>
      <c r="AD54">
        <f t="shared" si="25"/>
        <v>3306.9679401445987</v>
      </c>
      <c r="AE54">
        <f t="shared" si="26"/>
        <v>-2754844.3963459078</v>
      </c>
      <c r="AF54">
        <f t="shared" si="27"/>
        <v>2.8595711767456913E-2</v>
      </c>
      <c r="AG54">
        <f t="shared" si="28"/>
        <v>1.1698285146218208</v>
      </c>
      <c r="AH54">
        <f t="shared" si="29"/>
        <v>1.312152991980259</v>
      </c>
      <c r="AI54">
        <f t="shared" si="30"/>
        <v>-1.4450566586963302E-2</v>
      </c>
      <c r="AJ54" s="3">
        <f t="shared" si="31"/>
        <v>7.3277547509189023E-2</v>
      </c>
      <c r="AK54">
        <f t="shared" si="32"/>
        <v>7.327708906177173E-2</v>
      </c>
      <c r="AL54">
        <f t="shared" si="33"/>
        <v>7.327539858649644E-2</v>
      </c>
      <c r="AM54">
        <f t="shared" si="0"/>
        <v>-0.27574014459865959</v>
      </c>
      <c r="AN54">
        <f t="shared" si="34"/>
        <v>-0.270872625846726</v>
      </c>
      <c r="AO54">
        <f t="shared" si="35"/>
        <v>5.6122908271147283E-9</v>
      </c>
      <c r="AP54">
        <f t="shared" si="36"/>
        <v>1188.360655737705</v>
      </c>
      <c r="AQ54">
        <f t="shared" si="37"/>
        <v>1.0894992670318648</v>
      </c>
      <c r="AR54">
        <f t="shared" si="38"/>
        <v>5.5737459461414618E-2</v>
      </c>
      <c r="AS54">
        <f t="shared" si="39"/>
        <v>-6505176</v>
      </c>
      <c r="AT54">
        <f t="shared" si="40"/>
        <v>0.97188584377876919</v>
      </c>
      <c r="AU54">
        <f t="shared" si="41"/>
        <v>6.4082186470246161E-2</v>
      </c>
      <c r="AV54">
        <f t="shared" si="42"/>
        <v>0.32065347323681764</v>
      </c>
      <c r="AW54">
        <f t="shared" si="43"/>
        <v>0.364563687076637</v>
      </c>
      <c r="AX54">
        <f t="shared" si="44"/>
        <v>0.31478283968654536</v>
      </c>
      <c r="AY54">
        <f t="shared" si="45"/>
        <v>0.38910397530301882</v>
      </c>
      <c r="AZ54">
        <f t="shared" si="46"/>
        <v>-1.9607843137254902E-2</v>
      </c>
      <c r="BA54">
        <f t="shared" si="47"/>
        <v>-9.2387441996572058E-3</v>
      </c>
      <c r="BB54">
        <f t="shared" si="48"/>
        <v>-1.4257496857604596E-2</v>
      </c>
      <c r="BC54">
        <f t="shared" si="49"/>
        <v>5.3746928746928747E-2</v>
      </c>
      <c r="BD54">
        <f t="shared" si="50"/>
        <v>2.8592842420835676E-2</v>
      </c>
      <c r="BE54">
        <f t="shared" si="51"/>
        <v>9.2387441996572058E-3</v>
      </c>
      <c r="BF54">
        <f t="shared" si="52"/>
        <v>4.2832877926297912E-2</v>
      </c>
      <c r="BG54">
        <f t="shared" si="53"/>
        <v>-0.13415231573463851</v>
      </c>
      <c r="BH54">
        <f t="shared" si="54"/>
        <v>-0.45069943364886228</v>
      </c>
      <c r="BI54">
        <f t="shared" si="55"/>
        <v>0.36666754112122563</v>
      </c>
      <c r="BJ54">
        <f>(2*(RED-GREEN-BLUE))/(GREEN-BLUE)</f>
        <v>51.067510548523209</v>
      </c>
      <c r="BK54">
        <f>SWIR1/SWIR2</f>
        <v>1.0894992670318648</v>
      </c>
      <c r="BL54">
        <f>AEROSOL/GREEN</f>
        <v>1.0546835443037974</v>
      </c>
      <c r="BM54">
        <f>GREEN/RED</f>
        <v>0.98169165769198907</v>
      </c>
      <c r="BN54">
        <f>NIR/GREEN</f>
        <v>1.1581434599156117</v>
      </c>
      <c r="BO54">
        <f>SWIR2/NIR</f>
        <v>0.94440396385893322</v>
      </c>
      <c r="BP54">
        <f>SWIR2/RED</f>
        <v>1.0737304282992295</v>
      </c>
      <c r="BQ54">
        <f>NIR/GREEN</f>
        <v>1.1581434599156117</v>
      </c>
      <c r="BR54">
        <f>NIR/SWIR2</f>
        <v>1.0588689144356145</v>
      </c>
      <c r="BS54">
        <f>NIR/RED</f>
        <v>1.1369397730096926</v>
      </c>
      <c r="BT54">
        <f>RED/BLUE</f>
        <v>0.9794709509899383</v>
      </c>
      <c r="BU54">
        <f>RED/GREEN</f>
        <v>1.0186497890295358</v>
      </c>
      <c r="BV54">
        <f>RED/NIR</f>
        <v>0.87955406587000873</v>
      </c>
      <c r="BW54">
        <f>SWIR1/NIR</f>
        <v>1.0289274264062955</v>
      </c>
      <c r="BX54">
        <f>2.5*(NIR-RED)+(NIR+(6*RED)-(7.5*BLUE))</f>
        <v>-2147.5</v>
      </c>
      <c r="BY54">
        <f>NIR - 2.4*RED</f>
        <v>-15246.399999999998</v>
      </c>
      <c r="BZ54">
        <f>(SWIR1-NIR)/(SWIR1+NIR)</f>
        <v>1.4257496857604596E-2</v>
      </c>
      <c r="CA54">
        <f>NIR/(RED+SWIR2)</f>
        <v>0.54825822946628311</v>
      </c>
      <c r="CB54">
        <f>(NIR/RED)</f>
        <v>1.1369397730096926</v>
      </c>
      <c r="CC54">
        <f>(0.3037*BLUE)+(0.2793*GREEN)+(0.4773*RED)+(0.5585*NIR)+(0.1863*SWIR2)</f>
        <v>22893.4804</v>
      </c>
      <c r="CD54">
        <f>-0.2848*BLUE-0.2435*GREEN-0.5436*RED+0.7243*NIR+0.084*SWIR1-0.18*SWIR2</f>
        <v>-4163.6685999999982</v>
      </c>
      <c r="CE54">
        <f>0.1509*BLUE+0.1973*GREEN+0.3279*RED+0.3406*NIR-0.7112*SWIR1-0.4272*SWIR2</f>
        <v>-2749.6224999999995</v>
      </c>
      <c r="CF54">
        <f>(NIR-RED)/(NIR+RED+0.5)</f>
        <v>6.4080944350758853E-2</v>
      </c>
      <c r="CG54">
        <f>((RED-GREEN)/(RED+GREEN))+0.5</f>
        <v>0.5092387441996572</v>
      </c>
      <c r="CH54">
        <f>(GREEN-RED)/(GREEN+RED-BLUE)</f>
        <v>-1.9056652582564455E-2</v>
      </c>
      <c r="CI54">
        <f>(0.1*(NIR-RED))/(0.1*(NIR+RED))</f>
        <v>6.4082186470246175E-2</v>
      </c>
      <c r="CJ54">
        <f>(SWIR1-NIR)/(SWIR1+NIR)</f>
        <v>1.4257496857604596E-2</v>
      </c>
      <c r="CK54">
        <f>NDBI-NDVI</f>
        <v>-4.9824689612641582E-2</v>
      </c>
      <c r="CL54">
        <f>(GREEN-SWIR1)/(GREEN+SWIR1)</f>
        <v>-8.7443687189557584E-2</v>
      </c>
    </row>
    <row r="55" spans="1:90" x14ac:dyDescent="0.25">
      <c r="A55">
        <v>12460</v>
      </c>
      <c r="B55">
        <v>11909</v>
      </c>
      <c r="C55">
        <v>11894</v>
      </c>
      <c r="D55">
        <v>11920</v>
      </c>
      <c r="E55">
        <v>13166</v>
      </c>
      <c r="F55">
        <v>14706</v>
      </c>
      <c r="G55">
        <v>13589</v>
      </c>
      <c r="H55">
        <v>2720</v>
      </c>
      <c r="I55">
        <f t="shared" si="4"/>
        <v>4.9669138164713383E-2</v>
      </c>
      <c r="J55">
        <f t="shared" si="5"/>
        <v>12958.385560000002</v>
      </c>
      <c r="K55">
        <f t="shared" si="6"/>
        <v>0.80152777643406492</v>
      </c>
      <c r="L55">
        <f t="shared" si="7"/>
        <v>1.0821988372948708</v>
      </c>
      <c r="M55">
        <f t="shared" si="8"/>
        <v>1.6051364365971107E-3</v>
      </c>
      <c r="N55">
        <f t="shared" si="9"/>
        <v>-6.3092031888063974E-9</v>
      </c>
      <c r="O55">
        <f t="shared" si="10"/>
        <v>-15666163.800000001</v>
      </c>
      <c r="P55">
        <f t="shared" si="11"/>
        <v>156596403</v>
      </c>
      <c r="Q55">
        <f t="shared" si="12"/>
        <v>9.2864486408464935E-5</v>
      </c>
      <c r="R55">
        <f t="shared" si="13"/>
        <v>-141943360</v>
      </c>
      <c r="S55">
        <f t="shared" si="14"/>
        <v>0.1660749234730223</v>
      </c>
      <c r="T55">
        <f t="shared" si="15"/>
        <v>141645646</v>
      </c>
      <c r="U55">
        <f t="shared" si="16"/>
        <v>1272</v>
      </c>
      <c r="V55">
        <f t="shared" si="17"/>
        <v>19678.399999999998</v>
      </c>
      <c r="W55">
        <f t="shared" si="18"/>
        <v>55240396</v>
      </c>
      <c r="X55">
        <f t="shared" si="19"/>
        <v>-156895200.59999999</v>
      </c>
      <c r="Y55">
        <f t="shared" si="20"/>
        <v>-156877196</v>
      </c>
      <c r="Z55">
        <f t="shared" si="21"/>
        <v>178924668</v>
      </c>
      <c r="AA55">
        <f t="shared" si="22"/>
        <v>193619196</v>
      </c>
      <c r="AB55">
        <f t="shared" si="23"/>
        <v>178924668</v>
      </c>
      <c r="AC55">
        <f t="shared" si="24"/>
        <v>199839834</v>
      </c>
      <c r="AD55">
        <f t="shared" si="25"/>
        <v>2492.9751459948579</v>
      </c>
      <c r="AE55">
        <f t="shared" si="26"/>
        <v>-1575078.4194910259</v>
      </c>
      <c r="AF55">
        <f t="shared" si="27"/>
        <v>-1.5807067955591305E-2</v>
      </c>
      <c r="AG55">
        <f t="shared" si="28"/>
        <v>1.2337248322147651</v>
      </c>
      <c r="AH55">
        <f t="shared" si="29"/>
        <v>0.98285268901013245</v>
      </c>
      <c r="AI55">
        <f t="shared" si="30"/>
        <v>-8.6103702459205749E-4</v>
      </c>
      <c r="AJ55" s="3">
        <f t="shared" si="31"/>
        <v>5.0758180367118912E-2</v>
      </c>
      <c r="AK55">
        <f t="shared" si="32"/>
        <v>5.0757856294612644E-2</v>
      </c>
      <c r="AL55">
        <f t="shared" si="33"/>
        <v>5.0756661313009384E-2</v>
      </c>
      <c r="AM55">
        <f t="shared" si="0"/>
        <v>-0.28772755551948931</v>
      </c>
      <c r="AN55">
        <f t="shared" si="34"/>
        <v>-0.2879394267171444</v>
      </c>
      <c r="AO55">
        <f t="shared" si="35"/>
        <v>1.8313966771321627E-7</v>
      </c>
      <c r="AP55">
        <f t="shared" si="36"/>
        <v>1171.2459016393443</v>
      </c>
      <c r="AQ55">
        <f t="shared" si="37"/>
        <v>1.0821988372948708</v>
      </c>
      <c r="AR55">
        <f t="shared" si="38"/>
        <v>4.3177595351842415E-2</v>
      </c>
      <c r="AS55">
        <f t="shared" si="39"/>
        <v>-197490</v>
      </c>
      <c r="AT55">
        <f t="shared" si="40"/>
        <v>0.89528083775329792</v>
      </c>
      <c r="AU55">
        <f t="shared" si="41"/>
        <v>4.9669138164713425E-2</v>
      </c>
      <c r="AV55">
        <f t="shared" si="42"/>
        <v>0.32233639805300163</v>
      </c>
      <c r="AW55">
        <f t="shared" si="43"/>
        <v>0.35603028664142777</v>
      </c>
      <c r="AX55">
        <f t="shared" si="44"/>
        <v>0.3216333153055706</v>
      </c>
      <c r="AY55">
        <f t="shared" si="45"/>
        <v>0.37676461361497438</v>
      </c>
      <c r="AZ55">
        <f t="shared" si="46"/>
        <v>-6.3017266731084322E-4</v>
      </c>
      <c r="BA55">
        <f t="shared" si="47"/>
        <v>-1.0917947425883934E-3</v>
      </c>
      <c r="BB55">
        <f t="shared" si="48"/>
        <v>-5.5252583237657867E-2</v>
      </c>
      <c r="BC55">
        <f t="shared" si="49"/>
        <v>5.0129611166500498E-2</v>
      </c>
      <c r="BD55">
        <f t="shared" si="50"/>
        <v>-1.5810128947860214E-2</v>
      </c>
      <c r="BE55">
        <f t="shared" si="51"/>
        <v>1.0917947425883934E-3</v>
      </c>
      <c r="BF55">
        <f t="shared" si="52"/>
        <v>3.9476939388584556E-2</v>
      </c>
      <c r="BG55">
        <f t="shared" si="53"/>
        <v>-0.10696632859279866</v>
      </c>
      <c r="BH55">
        <f t="shared" si="54"/>
        <v>-0.4613921331996973</v>
      </c>
      <c r="BI55">
        <f t="shared" si="55"/>
        <v>0.3555885930531153</v>
      </c>
      <c r="BJ55">
        <f>(2*(RED-GREEN-BLUE))/(GREEN-BLUE)</f>
        <v>1584.4</v>
      </c>
      <c r="BK55">
        <f>SWIR1/SWIR2</f>
        <v>1.0821988372948708</v>
      </c>
      <c r="BL55">
        <f>AEROSOL/GREEN</f>
        <v>1.047587018664873</v>
      </c>
      <c r="BM55">
        <f>GREEN/RED</f>
        <v>0.99781879194630874</v>
      </c>
      <c r="BN55">
        <f>NIR/GREEN</f>
        <v>1.1069446779889021</v>
      </c>
      <c r="BO55">
        <f>SWIR2/NIR</f>
        <v>1.0321282090232418</v>
      </c>
      <c r="BP55">
        <f>SWIR2/RED</f>
        <v>1.14001677852349</v>
      </c>
      <c r="BQ55">
        <f>NIR/GREEN</f>
        <v>1.1069446779889021</v>
      </c>
      <c r="BR55">
        <f>NIR/SWIR2</f>
        <v>0.96887188166899696</v>
      </c>
      <c r="BS55">
        <f>NIR/RED</f>
        <v>1.104530201342282</v>
      </c>
      <c r="BT55">
        <f>RED/BLUE</f>
        <v>1.0009236711730625</v>
      </c>
      <c r="BU55">
        <f>RED/GREEN</f>
        <v>1.0021859761224146</v>
      </c>
      <c r="BV55">
        <f>RED/NIR</f>
        <v>0.90536229682515568</v>
      </c>
      <c r="BW55">
        <f>SWIR1/NIR</f>
        <v>1.1169679477441896</v>
      </c>
      <c r="BX55">
        <f>2.5*(NIR-RED)+(NIR+(6*RED)-(7.5*BLUE))</f>
        <v>-1516.5</v>
      </c>
      <c r="BY55">
        <f>NIR - 2.4*RED</f>
        <v>-15442</v>
      </c>
      <c r="BZ55">
        <f>(SWIR1-NIR)/(SWIR1+NIR)</f>
        <v>5.5252583237657867E-2</v>
      </c>
      <c r="CA55">
        <f>NIR/(RED+SWIR2)</f>
        <v>0.51613156140969851</v>
      </c>
      <c r="CB55">
        <f>(NIR/RED)</f>
        <v>1.104530201342282</v>
      </c>
      <c r="CC55">
        <f>(0.3037*BLUE)+(0.2793*GREEN)+(0.4773*RED)+(0.5585*NIR)+(0.1863*SWIR2)</f>
        <v>22513.015200000002</v>
      </c>
      <c r="CD55">
        <f>-0.2848*BLUE-0.2435*GREEN-0.5436*RED+0.7243*NIR+0.084*SWIR1-0.18*SWIR2</f>
        <v>-4442.1663999999982</v>
      </c>
      <c r="CE55">
        <f>0.1509*BLUE+0.1973*GREEN+0.3279*RED+0.3406*NIR-0.7112*SWIR1-0.4272*SWIR2</f>
        <v>-3727.4661000000006</v>
      </c>
      <c r="CF55">
        <f>(NIR-RED)/(NIR+RED+0.5)</f>
        <v>4.9668148207203076E-2</v>
      </c>
      <c r="CG55">
        <f>((RED-GREEN)/(RED+GREEN))+0.5</f>
        <v>0.50109179474258836</v>
      </c>
      <c r="CH55">
        <f>(GREEN-RED)/(GREEN+RED-BLUE)</f>
        <v>-2.1839563208735824E-3</v>
      </c>
      <c r="CI55">
        <f>(0.1*(NIR-RED))/(0.1*(NIR+RED))</f>
        <v>4.9669138164713383E-2</v>
      </c>
      <c r="CJ55">
        <f>(SWIR1-NIR)/(SWIR1+NIR)</f>
        <v>5.5252583237657867E-2</v>
      </c>
      <c r="CK55">
        <f>NDBI-NDVI</f>
        <v>5.5834450729444832E-3</v>
      </c>
      <c r="CL55">
        <f>(GREEN-SWIR1)/(GREEN+SWIR1)</f>
        <v>-0.10571428571428572</v>
      </c>
    </row>
    <row r="56" spans="1:90" x14ac:dyDescent="0.25">
      <c r="A56">
        <v>12742</v>
      </c>
      <c r="B56">
        <v>12133</v>
      </c>
      <c r="C56">
        <v>12130</v>
      </c>
      <c r="D56">
        <v>12010</v>
      </c>
      <c r="E56">
        <v>16215</v>
      </c>
      <c r="F56">
        <v>15271</v>
      </c>
      <c r="G56">
        <v>13130</v>
      </c>
      <c r="H56">
        <v>2720</v>
      </c>
      <c r="I56">
        <f t="shared" si="4"/>
        <v>0.14898139946855624</v>
      </c>
      <c r="J56">
        <f t="shared" si="5"/>
        <v>16546.77216</v>
      </c>
      <c r="K56">
        <f t="shared" si="6"/>
        <v>1.1274543095802776</v>
      </c>
      <c r="L56">
        <f t="shared" si="7"/>
        <v>1.1630616907844631</v>
      </c>
      <c r="M56">
        <f t="shared" si="8"/>
        <v>4.7562425683709869E-4</v>
      </c>
      <c r="N56">
        <f t="shared" si="9"/>
        <v>-5.0843821262398156E-9</v>
      </c>
      <c r="O56">
        <f t="shared" si="10"/>
        <v>-19659905</v>
      </c>
      <c r="P56">
        <f t="shared" si="11"/>
        <v>196687949</v>
      </c>
      <c r="Q56">
        <f t="shared" si="12"/>
        <v>1.113046080725529E-4</v>
      </c>
      <c r="R56">
        <f t="shared" si="13"/>
        <v>-145705320</v>
      </c>
      <c r="S56">
        <f t="shared" si="14"/>
        <v>0.27333594598628225</v>
      </c>
      <c r="T56">
        <f t="shared" si="15"/>
        <v>147173290</v>
      </c>
      <c r="U56">
        <f t="shared" si="16"/>
        <v>4085</v>
      </c>
      <c r="V56">
        <f t="shared" si="17"/>
        <v>26906</v>
      </c>
      <c r="W56">
        <f t="shared" si="18"/>
        <v>32737763.5</v>
      </c>
      <c r="X56">
        <f t="shared" si="19"/>
        <v>-194691223</v>
      </c>
      <c r="Y56">
        <f t="shared" si="20"/>
        <v>-194672787.5</v>
      </c>
      <c r="Z56">
        <f t="shared" si="21"/>
        <v>212915080</v>
      </c>
      <c r="AA56">
        <f t="shared" si="22"/>
        <v>247619265</v>
      </c>
      <c r="AB56">
        <f t="shared" si="23"/>
        <v>212915080</v>
      </c>
      <c r="AC56">
        <f t="shared" si="24"/>
        <v>200508230</v>
      </c>
      <c r="AD56">
        <f t="shared" si="25"/>
        <v>8410.9254929053513</v>
      </c>
      <c r="AE56">
        <f t="shared" si="26"/>
        <v>-17701526.111308377</v>
      </c>
      <c r="AF56">
        <f t="shared" si="27"/>
        <v>0.10513093829570298</v>
      </c>
      <c r="AG56">
        <f t="shared" si="28"/>
        <v>1.2715237302248126</v>
      </c>
      <c r="AH56">
        <f t="shared" si="29"/>
        <v>1.0620898536092882</v>
      </c>
      <c r="AI56">
        <f t="shared" si="30"/>
        <v>2.4172055451108401E-3</v>
      </c>
      <c r="AJ56" s="3">
        <f t="shared" si="31"/>
        <v>0.1441171282413124</v>
      </c>
      <c r="AK56">
        <f t="shared" si="32"/>
        <v>0.14411631474297551</v>
      </c>
      <c r="AL56">
        <f t="shared" si="33"/>
        <v>0.1441133150472293</v>
      </c>
      <c r="AM56">
        <f t="shared" si="0"/>
        <v>-0.19882405257176738</v>
      </c>
      <c r="AN56">
        <f t="shared" si="34"/>
        <v>-0.19638210878453724</v>
      </c>
      <c r="AO56">
        <f t="shared" si="35"/>
        <v>8.9121833556931271E-7</v>
      </c>
      <c r="AP56">
        <f t="shared" si="36"/>
        <v>1189.2786885245903</v>
      </c>
      <c r="AQ56">
        <f t="shared" si="37"/>
        <v>1.1630616907844631</v>
      </c>
      <c r="AR56">
        <f t="shared" si="38"/>
        <v>0.13037394560608556</v>
      </c>
      <c r="AS56">
        <f t="shared" si="39"/>
        <v>-48645</v>
      </c>
      <c r="AT56">
        <f t="shared" si="40"/>
        <v>1.0618165149630017</v>
      </c>
      <c r="AU56">
        <f t="shared" si="41"/>
        <v>0.14898139946855626</v>
      </c>
      <c r="AV56">
        <f t="shared" si="42"/>
        <v>0.29760872258704002</v>
      </c>
      <c r="AW56">
        <f t="shared" si="43"/>
        <v>0.40180894560773139</v>
      </c>
      <c r="AX56">
        <f t="shared" si="44"/>
        <v>0.30058233180522859</v>
      </c>
      <c r="AY56">
        <f t="shared" si="45"/>
        <v>0.45949594959495949</v>
      </c>
      <c r="AZ56">
        <f t="shared" si="46"/>
        <v>-1.236450562585006E-4</v>
      </c>
      <c r="BA56">
        <f t="shared" si="47"/>
        <v>4.9710024855012429E-3</v>
      </c>
      <c r="BB56">
        <f t="shared" si="48"/>
        <v>2.998157911452709E-2</v>
      </c>
      <c r="BC56">
        <f t="shared" si="49"/>
        <v>0.14399604910399322</v>
      </c>
      <c r="BD56">
        <f t="shared" si="50"/>
        <v>0.10512864201737945</v>
      </c>
      <c r="BE56">
        <f t="shared" si="51"/>
        <v>-4.9710024855012429E-3</v>
      </c>
      <c r="BF56">
        <f t="shared" si="52"/>
        <v>7.538466955388895E-2</v>
      </c>
      <c r="BG56">
        <f t="shared" si="53"/>
        <v>-0.32949576578597733</v>
      </c>
      <c r="BH56">
        <f t="shared" si="54"/>
        <v>-0.38214449016918151</v>
      </c>
      <c r="BI56">
        <f t="shared" si="55"/>
        <v>0.4048268001387581</v>
      </c>
      <c r="BJ56">
        <f>(2*(RED-GREEN-BLUE))/(GREEN-BLUE)</f>
        <v>8168.666666666667</v>
      </c>
      <c r="BK56">
        <f>SWIR1/SWIR2</f>
        <v>1.1630616907844631</v>
      </c>
      <c r="BL56">
        <f>AEROSOL/GREEN</f>
        <v>1.0504534212695795</v>
      </c>
      <c r="BM56">
        <f>GREEN/RED</f>
        <v>1.0099916736053289</v>
      </c>
      <c r="BN56">
        <f>NIR/GREEN</f>
        <v>1.3367683429513602</v>
      </c>
      <c r="BO56">
        <f>SWIR2/NIR</f>
        <v>0.8097440641381437</v>
      </c>
      <c r="BP56">
        <f>SWIR2/RED</f>
        <v>1.093255620316403</v>
      </c>
      <c r="BQ56">
        <f>NIR/GREEN</f>
        <v>1.3367683429513602</v>
      </c>
      <c r="BR56">
        <f>NIR/SWIR2</f>
        <v>1.2349581111957351</v>
      </c>
      <c r="BS56">
        <f>NIR/RED</f>
        <v>1.3501248959200667</v>
      </c>
      <c r="BT56">
        <f>RED/BLUE</f>
        <v>0.98986235885601248</v>
      </c>
      <c r="BU56">
        <f>RED/GREEN</f>
        <v>0.99010717230008249</v>
      </c>
      <c r="BV56">
        <f>RED/NIR</f>
        <v>0.74067221708294784</v>
      </c>
      <c r="BW56">
        <f>SWIR1/NIR</f>
        <v>0.94178230033919208</v>
      </c>
      <c r="BX56">
        <f>2.5*(NIR-RED)+(NIR+(6*RED)-(7.5*BLUE))</f>
        <v>7790</v>
      </c>
      <c r="BY56">
        <f>NIR - 2.4*RED</f>
        <v>-12609</v>
      </c>
      <c r="BZ56">
        <f>(SWIR1-NIR)/(SWIR1+NIR)</f>
        <v>-2.998157911452709E-2</v>
      </c>
      <c r="CA56">
        <f>NIR/(RED+SWIR2)</f>
        <v>0.6449880668257757</v>
      </c>
      <c r="CB56">
        <f>(NIR/RED)</f>
        <v>1.3501248959200667</v>
      </c>
      <c r="CC56">
        <f>(0.3037*BLUE)+(0.2793*GREEN)+(0.4773*RED)+(0.5585*NIR)+(0.1863*SWIR2)</f>
        <v>24307.270599999996</v>
      </c>
      <c r="CD56">
        <f>-0.2848*BLUE-0.2435*GREEN-0.5436*RED+0.7243*NIR+0.084*SWIR1-0.18*SWIR2</f>
        <v>-2273.8808999999978</v>
      </c>
      <c r="CE56">
        <f>0.1509*BLUE+0.1973*GREEN+0.3279*RED+0.3406*NIR-0.7112*SWIR1-0.4272*SWIR2</f>
        <v>-2784.8444999999992</v>
      </c>
      <c r="CF56">
        <f>(NIR-RED)/(NIR+RED+0.5)</f>
        <v>0.14897876034082655</v>
      </c>
      <c r="CG56">
        <f>((RED-GREEN)/(RED+GREEN))+0.5</f>
        <v>0.49502899751449875</v>
      </c>
      <c r="CH56">
        <f>(GREEN-RED)/(GREEN+RED-BLUE)</f>
        <v>9.9941700674606483E-3</v>
      </c>
      <c r="CI56">
        <f>(0.1*(NIR-RED))/(0.1*(NIR+RED))</f>
        <v>0.14898139946855624</v>
      </c>
      <c r="CJ56">
        <f>(SWIR1-NIR)/(SWIR1+NIR)</f>
        <v>-2.998157911452709E-2</v>
      </c>
      <c r="CK56">
        <f>NDBI-NDVI</f>
        <v>-0.17896297858308333</v>
      </c>
      <c r="CL56">
        <f>(GREEN-SWIR1)/(GREEN+SWIR1)</f>
        <v>-0.11463085288858071</v>
      </c>
    </row>
    <row r="57" spans="1:90" x14ac:dyDescent="0.25">
      <c r="A57">
        <v>9758</v>
      </c>
      <c r="B57">
        <v>9107</v>
      </c>
      <c r="C57">
        <v>9428</v>
      </c>
      <c r="D57">
        <v>8226</v>
      </c>
      <c r="E57">
        <v>21490</v>
      </c>
      <c r="F57">
        <v>13906</v>
      </c>
      <c r="G57">
        <v>10891</v>
      </c>
      <c r="H57">
        <v>2720</v>
      </c>
      <c r="I57">
        <f t="shared" si="4"/>
        <v>0.44635886391169738</v>
      </c>
      <c r="J57">
        <f t="shared" si="5"/>
        <v>23621.687160000001</v>
      </c>
      <c r="K57">
        <f t="shared" si="6"/>
        <v>2.3881872778412818</v>
      </c>
      <c r="L57">
        <f t="shared" si="7"/>
        <v>1.2768340831879534</v>
      </c>
      <c r="M57">
        <f t="shared" si="8"/>
        <v>1.5078407720144752E-4</v>
      </c>
      <c r="N57">
        <f t="shared" si="9"/>
        <v>-5.6012258514745909E-9</v>
      </c>
      <c r="O57">
        <f t="shared" si="10"/>
        <v>-19559687</v>
      </c>
      <c r="P57">
        <f t="shared" si="11"/>
        <v>202607719</v>
      </c>
      <c r="Q57">
        <f t="shared" si="12"/>
        <v>2.7709464727927356E-4</v>
      </c>
      <c r="R57">
        <f t="shared" si="13"/>
        <v>-74905956</v>
      </c>
      <c r="S57">
        <f t="shared" si="14"/>
        <v>0.84755436070244283</v>
      </c>
      <c r="T57">
        <f t="shared" si="15"/>
        <v>85860796</v>
      </c>
      <c r="U57">
        <f t="shared" si="16"/>
        <v>12062</v>
      </c>
      <c r="V57">
        <f t="shared" si="17"/>
        <v>43350</v>
      </c>
      <c r="W57">
        <f t="shared" si="18"/>
        <v>-20869105</v>
      </c>
      <c r="X57">
        <f t="shared" si="19"/>
        <v>-176716937</v>
      </c>
      <c r="Y57">
        <f t="shared" si="20"/>
        <v>-176703271.59999999</v>
      </c>
      <c r="Z57">
        <f t="shared" si="21"/>
        <v>234057018</v>
      </c>
      <c r="AA57">
        <f t="shared" si="22"/>
        <v>298839940</v>
      </c>
      <c r="AB57">
        <f t="shared" si="23"/>
        <v>234057018</v>
      </c>
      <c r="AC57">
        <f t="shared" si="24"/>
        <v>151450246</v>
      </c>
      <c r="AD57">
        <f t="shared" si="25"/>
        <v>26528.776807497517</v>
      </c>
      <c r="AE57">
        <f t="shared" si="26"/>
        <v>-175933923.07369706</v>
      </c>
      <c r="AF57">
        <f t="shared" si="27"/>
        <v>0.32732283503473625</v>
      </c>
      <c r="AG57">
        <f t="shared" si="28"/>
        <v>1.6904935570143447</v>
      </c>
      <c r="AH57">
        <f t="shared" si="29"/>
        <v>1.1575887666577229</v>
      </c>
      <c r="AI57">
        <f t="shared" si="30"/>
        <v>4.2084611345989113E-2</v>
      </c>
      <c r="AJ57" s="3">
        <f t="shared" si="31"/>
        <v>0.39012872760204409</v>
      </c>
      <c r="AK57">
        <f t="shared" si="32"/>
        <v>0.39012670870452837</v>
      </c>
      <c r="AL57">
        <f t="shared" si="33"/>
        <v>0.39011926420052556</v>
      </c>
      <c r="AM57">
        <f t="shared" si="0"/>
        <v>7.3828856964397255E-2</v>
      </c>
      <c r="AN57">
        <f t="shared" si="34"/>
        <v>9.7997138769670963E-2</v>
      </c>
      <c r="AO57">
        <f t="shared" si="35"/>
        <v>3.1415926423733795</v>
      </c>
      <c r="AP57">
        <f t="shared" si="36"/>
        <v>877.40983606557381</v>
      </c>
      <c r="AQ57">
        <f t="shared" si="37"/>
        <v>1.2768340831879534</v>
      </c>
      <c r="AR57">
        <f t="shared" si="38"/>
        <v>0.41704771031828697</v>
      </c>
      <c r="AS57">
        <f t="shared" si="39"/>
        <v>6898290</v>
      </c>
      <c r="AT57">
        <f t="shared" si="40"/>
        <v>1.5453760966489285</v>
      </c>
      <c r="AU57">
        <f t="shared" si="41"/>
        <v>0.44635886391169738</v>
      </c>
      <c r="AV57">
        <f t="shared" si="42"/>
        <v>0.21014714898835071</v>
      </c>
      <c r="AW57">
        <f t="shared" si="43"/>
        <v>0.54899856938483549</v>
      </c>
      <c r="AX57">
        <f t="shared" si="44"/>
        <v>0.24085428162681383</v>
      </c>
      <c r="AY57">
        <f t="shared" si="45"/>
        <v>0.67870952622739522</v>
      </c>
      <c r="AZ57">
        <f t="shared" si="46"/>
        <v>1.7318586458052333E-2</v>
      </c>
      <c r="BA57">
        <f t="shared" si="47"/>
        <v>6.8086552622635091E-2</v>
      </c>
      <c r="BB57">
        <f t="shared" si="48"/>
        <v>0.2142614984744039</v>
      </c>
      <c r="BC57">
        <f t="shared" si="49"/>
        <v>0.4047128803477465</v>
      </c>
      <c r="BD57">
        <f t="shared" si="50"/>
        <v>0.32732157746826845</v>
      </c>
      <c r="BE57">
        <f t="shared" si="51"/>
        <v>-6.8086552622635091E-2</v>
      </c>
      <c r="BF57">
        <f t="shared" si="52"/>
        <v>0.12158728878493366</v>
      </c>
      <c r="BG57">
        <f t="shared" si="53"/>
        <v>-0.92456117473485844</v>
      </c>
      <c r="BH57">
        <f t="shared" si="54"/>
        <v>-0.10924125924851298</v>
      </c>
      <c r="BI57">
        <f t="shared" si="55"/>
        <v>0.57623058496252222</v>
      </c>
      <c r="BJ57">
        <f>(2*(RED-GREEN-BLUE))/(GREEN-BLUE)</f>
        <v>-64.230529595015582</v>
      </c>
      <c r="BK57">
        <f>SWIR1/SWIR2</f>
        <v>1.2768340831879534</v>
      </c>
      <c r="BL57">
        <f>AEROSOL/GREEN</f>
        <v>1.0350021213406873</v>
      </c>
      <c r="BM57">
        <f>GREEN/RED</f>
        <v>1.1461220520301483</v>
      </c>
      <c r="BN57">
        <f>NIR/GREEN</f>
        <v>2.2793805685193043</v>
      </c>
      <c r="BO57">
        <f>SWIR2/NIR</f>
        <v>0.50679385760818985</v>
      </c>
      <c r="BP57">
        <f>SWIR2/RED</f>
        <v>1.323972769268174</v>
      </c>
      <c r="BQ57">
        <f>NIR/GREEN</f>
        <v>2.2793805685193043</v>
      </c>
      <c r="BR57">
        <f>NIR/SWIR2</f>
        <v>1.9731888715453128</v>
      </c>
      <c r="BS57">
        <f>NIR/RED</f>
        <v>2.6124483345489908</v>
      </c>
      <c r="BT57">
        <f>RED/BLUE</f>
        <v>0.90326122762710004</v>
      </c>
      <c r="BU57">
        <f>RED/GREEN</f>
        <v>0.87250742469240561</v>
      </c>
      <c r="BV57">
        <f>RED/NIR</f>
        <v>0.38278268962308049</v>
      </c>
      <c r="BW57">
        <f>SWIR1/NIR</f>
        <v>0.64709167054443928</v>
      </c>
      <c r="BX57">
        <f>2.5*(NIR-RED)+(NIR+(6*RED)-(7.5*BLUE))</f>
        <v>35703.5</v>
      </c>
      <c r="BY57">
        <f>NIR - 2.4*RED</f>
        <v>1747.6000000000022</v>
      </c>
      <c r="BZ57">
        <f>(SWIR1-NIR)/(SWIR1+NIR)</f>
        <v>-0.2142614984744039</v>
      </c>
      <c r="CA57">
        <f>NIR/(RED+SWIR2)</f>
        <v>1.1241303551812523</v>
      </c>
      <c r="CB57">
        <f>(NIR/RED)</f>
        <v>2.6124483345489908</v>
      </c>
      <c r="CC57">
        <f>(0.3037*BLUE)+(0.2793*GREEN)+(0.4773*RED)+(0.5585*NIR)+(0.1863*SWIR2)</f>
        <v>23356.464399999997</v>
      </c>
      <c r="CD57">
        <f>-0.2848*BLUE-0.2435*GREEN-0.5436*RED+0.7243*NIR+0.084*SWIR1-0.18*SWIR2</f>
        <v>5411.8858</v>
      </c>
      <c r="CE57">
        <f>0.1509*BLUE+0.1973*GREEN+0.3279*RED+0.3406*NIR-0.7112*SWIR1-0.4272*SWIR2</f>
        <v>-1291.3923000000013</v>
      </c>
      <c r="CF57">
        <f>(NIR-RED)/(NIR+RED+0.5)</f>
        <v>0.44635135362509043</v>
      </c>
      <c r="CG57">
        <f>((RED-GREEN)/(RED+GREEN))+0.5</f>
        <v>0.43191344737736492</v>
      </c>
      <c r="CH57">
        <f>(GREEN-RED)/(GREEN+RED-BLUE)</f>
        <v>0.14063414063414065</v>
      </c>
      <c r="CI57">
        <f>(0.1*(NIR-RED))/(0.1*(NIR+RED))</f>
        <v>0.44635886391169738</v>
      </c>
      <c r="CJ57">
        <f>(SWIR1-NIR)/(SWIR1+NIR)</f>
        <v>-0.2142614984744039</v>
      </c>
      <c r="CK57">
        <f>NDBI-NDVI</f>
        <v>-0.66062036238610133</v>
      </c>
      <c r="CL57">
        <f>(GREEN-SWIR1)/(GREEN+SWIR1)</f>
        <v>-0.19190880260563983</v>
      </c>
    </row>
    <row r="58" spans="1:90" x14ac:dyDescent="0.25">
      <c r="A58">
        <v>10864</v>
      </c>
      <c r="B58">
        <v>10317</v>
      </c>
      <c r="C58">
        <v>10492</v>
      </c>
      <c r="D58">
        <v>10528</v>
      </c>
      <c r="E58">
        <v>13967</v>
      </c>
      <c r="F58">
        <v>12517</v>
      </c>
      <c r="G58">
        <v>11323</v>
      </c>
      <c r="H58">
        <v>2720</v>
      </c>
      <c r="I58">
        <f t="shared" si="4"/>
        <v>0.14039599918350684</v>
      </c>
      <c r="J58">
        <f t="shared" si="5"/>
        <v>14212.52896</v>
      </c>
      <c r="K58">
        <f t="shared" si="6"/>
        <v>1.245104379953625</v>
      </c>
      <c r="L58">
        <f t="shared" si="7"/>
        <v>1.1054490859312902</v>
      </c>
      <c r="M58">
        <f t="shared" si="8"/>
        <v>5.8156440825821458E-4</v>
      </c>
      <c r="N58">
        <f t="shared" si="9"/>
        <v>-6.7337740073752234E-9</v>
      </c>
      <c r="O58">
        <f t="shared" si="10"/>
        <v>-14398040.200000001</v>
      </c>
      <c r="P58">
        <f t="shared" si="11"/>
        <v>146541763</v>
      </c>
      <c r="Q58">
        <f t="shared" si="12"/>
        <v>1.2644421802919463E-4</v>
      </c>
      <c r="R58">
        <f t="shared" si="13"/>
        <v>-108606848</v>
      </c>
      <c r="S58">
        <f t="shared" si="14"/>
        <v>0.26263090494427044</v>
      </c>
      <c r="T58">
        <f t="shared" si="15"/>
        <v>108245964</v>
      </c>
      <c r="U58">
        <f t="shared" si="16"/>
        <v>3475</v>
      </c>
      <c r="V58">
        <f t="shared" si="17"/>
        <v>22992.799999999996</v>
      </c>
      <c r="W58">
        <f t="shared" si="18"/>
        <v>2587958.5</v>
      </c>
      <c r="X58">
        <f t="shared" si="19"/>
        <v>-147000526.19999999</v>
      </c>
      <c r="Y58">
        <f t="shared" si="20"/>
        <v>-146984390.30000001</v>
      </c>
      <c r="Z58">
        <f t="shared" si="21"/>
        <v>158158833</v>
      </c>
      <c r="AA58">
        <f t="shared" si="22"/>
        <v>174824939</v>
      </c>
      <c r="AB58">
        <f t="shared" si="23"/>
        <v>158158833</v>
      </c>
      <c r="AC58">
        <f t="shared" si="24"/>
        <v>141729991</v>
      </c>
      <c r="AD58">
        <f t="shared" si="25"/>
        <v>6878.9297830213709</v>
      </c>
      <c r="AE58">
        <f t="shared" si="26"/>
        <v>-11844095.93515159</v>
      </c>
      <c r="AF58">
        <f t="shared" si="27"/>
        <v>0.10454991909884175</v>
      </c>
      <c r="AG58">
        <f t="shared" si="28"/>
        <v>1.1889247720364742</v>
      </c>
      <c r="AH58">
        <f t="shared" si="29"/>
        <v>0.88551275094953874</v>
      </c>
      <c r="AI58">
        <f t="shared" si="30"/>
        <v>3.3230533840158741E-3</v>
      </c>
      <c r="AJ58" s="3">
        <f t="shared" si="31"/>
        <v>0.14207449200703218</v>
      </c>
      <c r="AK58">
        <f t="shared" si="32"/>
        <v>0.14207356262439103</v>
      </c>
      <c r="AL58">
        <f t="shared" si="33"/>
        <v>0.14207013563098561</v>
      </c>
      <c r="AM58">
        <f t="shared" si="0"/>
        <v>-0.19674488152749023</v>
      </c>
      <c r="AN58">
        <f t="shared" si="34"/>
        <v>-0.2015891616886272</v>
      </c>
      <c r="AO58">
        <f t="shared" si="35"/>
        <v>3.1415926354266084</v>
      </c>
      <c r="AP58">
        <f t="shared" si="36"/>
        <v>1027.4426229508197</v>
      </c>
      <c r="AQ58">
        <f t="shared" si="37"/>
        <v>1.1054490859312902</v>
      </c>
      <c r="AR58">
        <f t="shared" si="38"/>
        <v>0.12275725687650141</v>
      </c>
      <c r="AS58">
        <f t="shared" si="39"/>
        <v>2444225</v>
      </c>
      <c r="AT58">
        <f t="shared" si="40"/>
        <v>1.1158424542622034</v>
      </c>
      <c r="AU58">
        <f t="shared" si="41"/>
        <v>0.14039599918350687</v>
      </c>
      <c r="AV58">
        <f t="shared" si="42"/>
        <v>0.30091176722782748</v>
      </c>
      <c r="AW58">
        <f t="shared" si="43"/>
        <v>0.39920541915568641</v>
      </c>
      <c r="AX58">
        <f t="shared" si="44"/>
        <v>0.29988281361648611</v>
      </c>
      <c r="AY58">
        <f t="shared" si="45"/>
        <v>0.45255056939316729</v>
      </c>
      <c r="AZ58">
        <f t="shared" si="46"/>
        <v>8.4098226728819264E-3</v>
      </c>
      <c r="BA58">
        <f t="shared" si="47"/>
        <v>-1.7126546146527116E-3</v>
      </c>
      <c r="BB58">
        <f t="shared" si="48"/>
        <v>5.475003775864673E-2</v>
      </c>
      <c r="BC58">
        <f t="shared" si="49"/>
        <v>0.15030472739252182</v>
      </c>
      <c r="BD58">
        <f t="shared" si="50"/>
        <v>0.10454725187821273</v>
      </c>
      <c r="BE58">
        <f t="shared" si="51"/>
        <v>1.7126546146527116E-3</v>
      </c>
      <c r="BF58">
        <f t="shared" si="52"/>
        <v>5.0083892617449666E-2</v>
      </c>
      <c r="BG58">
        <f t="shared" si="53"/>
        <v>-0.27076165097468874</v>
      </c>
      <c r="BH58">
        <f t="shared" si="54"/>
        <v>-0.38340985343457529</v>
      </c>
      <c r="BI58">
        <f t="shared" si="55"/>
        <v>0.39515109732276227</v>
      </c>
      <c r="BJ58">
        <f>(2*(RED-GREEN-BLUE))/(GREEN-BLUE)</f>
        <v>-117.49714285714286</v>
      </c>
      <c r="BK58">
        <f>SWIR1/SWIR2</f>
        <v>1.1054490859312902</v>
      </c>
      <c r="BL58">
        <f>AEROSOL/GREEN</f>
        <v>1.0354555852077774</v>
      </c>
      <c r="BM58">
        <f>GREEN/RED</f>
        <v>0.99658054711246202</v>
      </c>
      <c r="BN58">
        <f>NIR/GREEN</f>
        <v>1.331204727411361</v>
      </c>
      <c r="BO58">
        <f>SWIR2/NIR</f>
        <v>0.81069664208491443</v>
      </c>
      <c r="BP58">
        <f>SWIR2/RED</f>
        <v>1.0755129179331306</v>
      </c>
      <c r="BQ58">
        <f>NIR/GREEN</f>
        <v>1.331204727411361</v>
      </c>
      <c r="BR58">
        <f>NIR/SWIR2</f>
        <v>1.2335070211074803</v>
      </c>
      <c r="BS58">
        <f>NIR/RED</f>
        <v>1.3266527355623101</v>
      </c>
      <c r="BT58">
        <f>RED/BLUE</f>
        <v>1.0204516816904139</v>
      </c>
      <c r="BU58">
        <f>RED/GREEN</f>
        <v>1.0034311856652687</v>
      </c>
      <c r="BV58">
        <f>RED/NIR</f>
        <v>0.75377675950454648</v>
      </c>
      <c r="BW58">
        <f>SWIR1/NIR</f>
        <v>0.89618386196033506</v>
      </c>
      <c r="BX58">
        <f>2.5*(NIR-RED)+(NIR+(6*RED)-(7.5*BLUE))</f>
        <v>8355</v>
      </c>
      <c r="BY58">
        <f>NIR - 2.4*RED</f>
        <v>-11300.2</v>
      </c>
      <c r="BZ58">
        <f>(SWIR1-NIR)/(SWIR1+NIR)</f>
        <v>-5.475003775864673E-2</v>
      </c>
      <c r="CA58">
        <f>NIR/(RED+SWIR2)</f>
        <v>0.63919271429225211</v>
      </c>
      <c r="CB58">
        <f>(NIR/RED)</f>
        <v>1.3266527355623101</v>
      </c>
      <c r="CC58">
        <f>(0.3037*BLUE)+(0.2793*GREEN)+(0.4773*RED)+(0.5585*NIR)+(0.1863*SWIR2)</f>
        <v>20998.747300000003</v>
      </c>
      <c r="CD58">
        <f>-0.2848*BLUE-0.2435*GREEN-0.5436*RED+0.7243*NIR+0.084*SWIR1-0.18*SWIR2</f>
        <v>-2086.5182999999997</v>
      </c>
      <c r="CE58">
        <f>0.1509*BLUE+0.1973*GREEN+0.3279*RED+0.3406*NIR-0.7112*SWIR1-0.4272*SWIR2</f>
        <v>-1903.0777000000016</v>
      </c>
      <c r="CF58">
        <f>(NIR-RED)/(NIR+RED+0.5)</f>
        <v>0.14039313343267132</v>
      </c>
      <c r="CG58">
        <f>((RED-GREEN)/(RED+GREEN))+0.5</f>
        <v>0.50171265461465275</v>
      </c>
      <c r="CH58">
        <f>(GREEN-RED)/(GREEN+RED-BLUE)</f>
        <v>-3.3635429318882555E-3</v>
      </c>
      <c r="CI58">
        <f>(0.1*(NIR-RED))/(0.1*(NIR+RED))</f>
        <v>0.14039599918350684</v>
      </c>
      <c r="CJ58">
        <f>(SWIR1-NIR)/(SWIR1+NIR)</f>
        <v>-5.475003775864673E-2</v>
      </c>
      <c r="CK58">
        <f>NDBI-NDVI</f>
        <v>-0.19514603694215357</v>
      </c>
      <c r="CL58">
        <f>(GREEN-SWIR1)/(GREEN+SWIR1)</f>
        <v>-8.8009039940892694E-2</v>
      </c>
    </row>
    <row r="59" spans="1:90" x14ac:dyDescent="0.25">
      <c r="A59">
        <v>9585</v>
      </c>
      <c r="B59">
        <v>8860</v>
      </c>
      <c r="C59">
        <v>8015</v>
      </c>
      <c r="D59">
        <v>7600</v>
      </c>
      <c r="E59">
        <v>10853</v>
      </c>
      <c r="F59">
        <v>10122</v>
      </c>
      <c r="G59">
        <v>8080</v>
      </c>
      <c r="H59">
        <v>2720</v>
      </c>
      <c r="I59">
        <f t="shared" si="4"/>
        <v>0.17628569880236275</v>
      </c>
      <c r="J59">
        <f t="shared" si="5"/>
        <v>11171.581360000002</v>
      </c>
      <c r="K59">
        <f t="shared" si="6"/>
        <v>1.1496534275945303</v>
      </c>
      <c r="L59">
        <f t="shared" si="7"/>
        <v>1.2527227722772276</v>
      </c>
      <c r="M59">
        <f t="shared" si="8"/>
        <v>6.1481709191515521E-4</v>
      </c>
      <c r="N59">
        <f t="shared" si="9"/>
        <v>-1.200518813300007E-8</v>
      </c>
      <c r="O59">
        <f t="shared" si="10"/>
        <v>-9605812.6999999993</v>
      </c>
      <c r="P59">
        <f t="shared" si="11"/>
        <v>86986794</v>
      </c>
      <c r="Q59">
        <f t="shared" si="12"/>
        <v>1.7816922218209279E-4</v>
      </c>
      <c r="R59">
        <f t="shared" si="13"/>
        <v>-67328400</v>
      </c>
      <c r="S59">
        <f t="shared" si="14"/>
        <v>0.30930761404412332</v>
      </c>
      <c r="T59">
        <f t="shared" si="15"/>
        <v>71012900</v>
      </c>
      <c r="U59">
        <f t="shared" si="16"/>
        <v>2838</v>
      </c>
      <c r="V59">
        <f t="shared" si="17"/>
        <v>18447.2</v>
      </c>
      <c r="W59">
        <f t="shared" si="18"/>
        <v>76004333.5</v>
      </c>
      <c r="X59">
        <f t="shared" si="19"/>
        <v>-82449151.799999997</v>
      </c>
      <c r="Y59">
        <f t="shared" si="20"/>
        <v>-82437426.5</v>
      </c>
      <c r="Z59">
        <f t="shared" si="21"/>
        <v>87700255</v>
      </c>
      <c r="AA59">
        <f t="shared" si="22"/>
        <v>109854066</v>
      </c>
      <c r="AB59">
        <f t="shared" si="23"/>
        <v>87700255</v>
      </c>
      <c r="AC59">
        <f t="shared" si="24"/>
        <v>81785760</v>
      </c>
      <c r="AD59">
        <f t="shared" si="25"/>
        <v>6506.9118324437095</v>
      </c>
      <c r="AE59">
        <f t="shared" si="26"/>
        <v>-10593668.611966545</v>
      </c>
      <c r="AF59">
        <f t="shared" si="27"/>
        <v>0.14646714329175536</v>
      </c>
      <c r="AG59">
        <f t="shared" si="28"/>
        <v>1.3318421052631579</v>
      </c>
      <c r="AH59">
        <f t="shared" si="29"/>
        <v>2.5969581749049429</v>
      </c>
      <c r="AI59">
        <f t="shared" si="30"/>
        <v>-1.3234841489689135E-2</v>
      </c>
      <c r="AJ59" s="3">
        <f t="shared" si="31"/>
        <v>0.1504133983464066</v>
      </c>
      <c r="AK59">
        <f t="shared" si="32"/>
        <v>0.15041212285670674</v>
      </c>
      <c r="AL59">
        <f t="shared" si="33"/>
        <v>0.1504074196753892</v>
      </c>
      <c r="AM59">
        <f t="shared" si="0"/>
        <v>-0.21718118869013273</v>
      </c>
      <c r="AN59">
        <f t="shared" si="34"/>
        <v>-0.17991536950279582</v>
      </c>
      <c r="AO59">
        <f t="shared" si="35"/>
        <v>4.3792129533966128E-9</v>
      </c>
      <c r="AP59">
        <f t="shared" si="36"/>
        <v>802.45901639344265</v>
      </c>
      <c r="AQ59">
        <f t="shared" si="37"/>
        <v>1.2527227722772276</v>
      </c>
      <c r="AR59">
        <f t="shared" si="38"/>
        <v>0.15473621072926569</v>
      </c>
      <c r="AS59">
        <f t="shared" si="39"/>
        <v>-9170785</v>
      </c>
      <c r="AT59">
        <f t="shared" si="40"/>
        <v>1.0722189290654021</v>
      </c>
      <c r="AU59">
        <f t="shared" si="41"/>
        <v>0.17628569880236278</v>
      </c>
      <c r="AV59">
        <f t="shared" si="42"/>
        <v>0.28713918694272328</v>
      </c>
      <c r="AW59">
        <f t="shared" si="43"/>
        <v>0.41004231524860207</v>
      </c>
      <c r="AX59">
        <f t="shared" si="44"/>
        <v>0.30281849780867465</v>
      </c>
      <c r="AY59">
        <f t="shared" si="45"/>
        <v>0.4813348802293046</v>
      </c>
      <c r="AZ59">
        <f t="shared" si="46"/>
        <v>-5.0074074074074076E-2</v>
      </c>
      <c r="BA59">
        <f t="shared" si="47"/>
        <v>2.6577009285943004E-2</v>
      </c>
      <c r="BB59">
        <f t="shared" si="48"/>
        <v>3.4851013110846249E-2</v>
      </c>
      <c r="BC59">
        <f t="shared" si="49"/>
        <v>0.1011007964287526</v>
      </c>
      <c r="BD59">
        <f t="shared" si="50"/>
        <v>0.14646384619447525</v>
      </c>
      <c r="BE59">
        <f t="shared" si="51"/>
        <v>-2.6577009285943004E-2</v>
      </c>
      <c r="BF59">
        <f t="shared" si="52"/>
        <v>0.11218547412372266</v>
      </c>
      <c r="BG59">
        <f t="shared" si="53"/>
        <v>-0.29657604303037299</v>
      </c>
      <c r="BH59">
        <f t="shared" si="54"/>
        <v>-0.38558650362318841</v>
      </c>
      <c r="BI59">
        <f t="shared" si="55"/>
        <v>0.4434884487240508</v>
      </c>
      <c r="BJ59">
        <f>(2*(RED-GREEN-BLUE))/(GREEN-BLUE)</f>
        <v>21.952662721893493</v>
      </c>
      <c r="BK59">
        <f>SWIR1/SWIR2</f>
        <v>1.2527227722772276</v>
      </c>
      <c r="BL59">
        <f>AEROSOL/GREEN</f>
        <v>1.1958827199001871</v>
      </c>
      <c r="BM59">
        <f>GREEN/RED</f>
        <v>1.0546052631578948</v>
      </c>
      <c r="BN59">
        <f>NIR/GREEN</f>
        <v>1.3540860885839052</v>
      </c>
      <c r="BO59">
        <f>SWIR2/NIR</f>
        <v>0.74449460978531279</v>
      </c>
      <c r="BP59">
        <f>SWIR2/RED</f>
        <v>1.0631578947368421</v>
      </c>
      <c r="BQ59">
        <f>NIR/GREEN</f>
        <v>1.3540860885839052</v>
      </c>
      <c r="BR59">
        <f>NIR/SWIR2</f>
        <v>1.3431930693069307</v>
      </c>
      <c r="BS59">
        <f>NIR/RED</f>
        <v>1.4280263157894737</v>
      </c>
      <c r="BT59">
        <f>RED/BLUE</f>
        <v>0.85778781038374718</v>
      </c>
      <c r="BU59">
        <f>RED/GREEN</f>
        <v>0.94822208359326265</v>
      </c>
      <c r="BV59">
        <f>RED/NIR</f>
        <v>0.70026720722380909</v>
      </c>
      <c r="BW59">
        <f>SWIR1/NIR</f>
        <v>0.93264535151570993</v>
      </c>
      <c r="BX59">
        <f>2.5*(NIR-RED)+(NIR+(6*RED)-(7.5*BLUE))</f>
        <v>-1864.5</v>
      </c>
      <c r="BY59">
        <f>NIR - 2.4*RED</f>
        <v>-7387</v>
      </c>
      <c r="BZ59">
        <f>(SWIR1-NIR)/(SWIR1+NIR)</f>
        <v>-3.4851013110846249E-2</v>
      </c>
      <c r="CA59">
        <f>NIR/(RED+SWIR2)</f>
        <v>0.69215561224489797</v>
      </c>
      <c r="CB59">
        <f>(NIR/RED)</f>
        <v>1.4280263157894737</v>
      </c>
      <c r="CC59">
        <f>(0.3037*BLUE)+(0.2793*GREEN)+(0.4773*RED)+(0.5585*NIR)+(0.1863*SWIR2)</f>
        <v>16123.556</v>
      </c>
      <c r="CD59">
        <f>-0.2848*BLUE-0.2435*GREEN-0.5436*RED+0.7243*NIR+0.084*SWIR1-0.18*SWIR2</f>
        <v>-1349.664599999998</v>
      </c>
      <c r="CE59">
        <f>0.1509*BLUE+0.1973*GREEN+0.3279*RED+0.3406*NIR-0.7112*SWIR1-0.4272*SWIR2</f>
        <v>-1543.6371000000004</v>
      </c>
      <c r="CF59">
        <f>(NIR-RED)/(NIR+RED+0.5)</f>
        <v>0.1762809223182594</v>
      </c>
      <c r="CG59">
        <f>((RED-GREEN)/(RED+GREEN))+0.5</f>
        <v>0.47342299071405702</v>
      </c>
      <c r="CH59">
        <f>(GREEN-RED)/(GREEN+RED-BLUE)</f>
        <v>6.1435973353071799E-2</v>
      </c>
      <c r="CI59">
        <f>(0.1*(NIR-RED))/(0.1*(NIR+RED))</f>
        <v>0.17628569880236275</v>
      </c>
      <c r="CJ59">
        <f>(SWIR1-NIR)/(SWIR1+NIR)</f>
        <v>-3.4851013110846249E-2</v>
      </c>
      <c r="CK59">
        <f>NDBI-NDVI</f>
        <v>-0.21113671191320899</v>
      </c>
      <c r="CL59">
        <f>(GREEN-SWIR1)/(GREEN+SWIR1)</f>
        <v>-0.11617136240833655</v>
      </c>
    </row>
    <row r="60" spans="1:90" x14ac:dyDescent="0.25">
      <c r="A60">
        <v>9735</v>
      </c>
      <c r="B60">
        <v>9051</v>
      </c>
      <c r="C60">
        <v>9634</v>
      </c>
      <c r="D60">
        <v>8484</v>
      </c>
      <c r="E60">
        <v>23166</v>
      </c>
      <c r="F60">
        <v>15520</v>
      </c>
      <c r="G60">
        <v>10268</v>
      </c>
      <c r="H60">
        <v>2720</v>
      </c>
      <c r="I60">
        <f t="shared" si="4"/>
        <v>0.4638862559241706</v>
      </c>
      <c r="J60">
        <f t="shared" si="5"/>
        <v>25548.305560000001</v>
      </c>
      <c r="K60">
        <f t="shared" si="6"/>
        <v>2.2280178700429771</v>
      </c>
      <c r="L60">
        <f t="shared" si="7"/>
        <v>1.5114920140241528</v>
      </c>
      <c r="M60">
        <f t="shared" si="8"/>
        <v>1.3622122326658494E-4</v>
      </c>
      <c r="N60">
        <f t="shared" si="9"/>
        <v>-5.0379450387065321E-9</v>
      </c>
      <c r="O60">
        <f t="shared" si="10"/>
        <v>-20956179</v>
      </c>
      <c r="P60">
        <f t="shared" si="11"/>
        <v>223181243</v>
      </c>
      <c r="Q60">
        <f t="shared" si="12"/>
        <v>2.8342865129657782E-4</v>
      </c>
      <c r="R60">
        <f t="shared" si="13"/>
        <v>-76780200</v>
      </c>
      <c r="S60">
        <f t="shared" si="14"/>
        <v>0.89552427567032356</v>
      </c>
      <c r="T60">
        <f t="shared" si="15"/>
        <v>87197334</v>
      </c>
      <c r="U60">
        <f t="shared" si="16"/>
        <v>13532</v>
      </c>
      <c r="V60">
        <f t="shared" si="17"/>
        <v>47114.400000000001</v>
      </c>
      <c r="W60">
        <f t="shared" si="18"/>
        <v>-52436834</v>
      </c>
      <c r="X60">
        <f t="shared" si="19"/>
        <v>-196476260.59999999</v>
      </c>
      <c r="Y60">
        <f t="shared" si="20"/>
        <v>-196462066.40000001</v>
      </c>
      <c r="Z60">
        <f t="shared" si="21"/>
        <v>237878122</v>
      </c>
      <c r="AA60">
        <f t="shared" si="22"/>
        <v>359536320</v>
      </c>
      <c r="AB60">
        <f t="shared" si="23"/>
        <v>237878122</v>
      </c>
      <c r="AC60">
        <f t="shared" si="24"/>
        <v>159359360</v>
      </c>
      <c r="AD60">
        <f t="shared" si="25"/>
        <v>29364.76804473863</v>
      </c>
      <c r="AE60">
        <f t="shared" si="26"/>
        <v>-215560003.93728101</v>
      </c>
      <c r="AF60">
        <f t="shared" si="27"/>
        <v>0.38577596778380885</v>
      </c>
      <c r="AG60">
        <f t="shared" si="28"/>
        <v>1.8293257897218294</v>
      </c>
      <c r="AH60">
        <f t="shared" si="29"/>
        <v>1.0874662553027381</v>
      </c>
      <c r="AI60">
        <f t="shared" si="30"/>
        <v>4.7088552563649702E-2</v>
      </c>
      <c r="AJ60" s="3">
        <f t="shared" si="31"/>
        <v>0.41256097560975608</v>
      </c>
      <c r="AK60">
        <f t="shared" si="32"/>
        <v>0.41255896312700907</v>
      </c>
      <c r="AL60">
        <f t="shared" si="33"/>
        <v>0.41255154226656404</v>
      </c>
      <c r="AM60">
        <f t="shared" si="0"/>
        <v>0.10707032090033691</v>
      </c>
      <c r="AN60">
        <f t="shared" si="34"/>
        <v>0.12227497335529502</v>
      </c>
      <c r="AO60">
        <f t="shared" si="35"/>
        <v>3.1415926473760281</v>
      </c>
      <c r="AP60">
        <f t="shared" si="36"/>
        <v>890.78688524590166</v>
      </c>
      <c r="AQ60">
        <f t="shared" si="37"/>
        <v>1.5114920140241528</v>
      </c>
      <c r="AR60">
        <f t="shared" si="38"/>
        <v>0.43625039216316852</v>
      </c>
      <c r="AS60">
        <f t="shared" si="39"/>
        <v>13505778</v>
      </c>
      <c r="AT60">
        <f t="shared" si="40"/>
        <v>1.4926546391752578</v>
      </c>
      <c r="AU60">
        <f t="shared" si="41"/>
        <v>0.46388625592417065</v>
      </c>
      <c r="AV60">
        <f t="shared" si="42"/>
        <v>0.20550334269935083</v>
      </c>
      <c r="AW60">
        <f t="shared" si="43"/>
        <v>0.56113748667764751</v>
      </c>
      <c r="AX60">
        <f t="shared" si="44"/>
        <v>0.23335917062300165</v>
      </c>
      <c r="AY60">
        <f t="shared" si="45"/>
        <v>0.69045534150612964</v>
      </c>
      <c r="AZ60">
        <f t="shared" si="46"/>
        <v>3.1201498528231203E-2</v>
      </c>
      <c r="BA60">
        <f t="shared" si="47"/>
        <v>6.3472789491113804E-2</v>
      </c>
      <c r="BB60">
        <f t="shared" si="48"/>
        <v>0.19764255803132916</v>
      </c>
      <c r="BC60">
        <f t="shared" si="49"/>
        <v>0.4381227302355899</v>
      </c>
      <c r="BD60">
        <f t="shared" si="50"/>
        <v>0.38577495962194175</v>
      </c>
      <c r="BE60">
        <f t="shared" si="51"/>
        <v>-6.3472789491113804E-2</v>
      </c>
      <c r="BF60">
        <f t="shared" si="52"/>
        <v>0.20366061734139909</v>
      </c>
      <c r="BG60">
        <f t="shared" si="53"/>
        <v>-1.0378310520079819</v>
      </c>
      <c r="BH60">
        <f t="shared" si="54"/>
        <v>-7.9527167974570379E-2</v>
      </c>
      <c r="BI60">
        <f t="shared" si="55"/>
        <v>0.58310606619001992</v>
      </c>
      <c r="BJ60">
        <f>(2*(RED-GREEN-BLUE))/(GREEN-BLUE)</f>
        <v>-34.99485420240137</v>
      </c>
      <c r="BK60">
        <f>SWIR1/SWIR2</f>
        <v>1.5114920140241528</v>
      </c>
      <c r="BL60">
        <f>AEROSOL/GREEN</f>
        <v>1.0104837035499274</v>
      </c>
      <c r="BM60">
        <f>GREEN/RED</f>
        <v>1.1355492692126357</v>
      </c>
      <c r="BN60">
        <f>NIR/GREEN</f>
        <v>2.4046086776001663</v>
      </c>
      <c r="BO60">
        <f>SWIR2/NIR</f>
        <v>0.4432357765691099</v>
      </c>
      <c r="BP60">
        <f>SWIR2/RED</f>
        <v>1.2102781706742103</v>
      </c>
      <c r="BQ60">
        <f>NIR/GREEN</f>
        <v>2.4046086776001663</v>
      </c>
      <c r="BR60">
        <f>NIR/SWIR2</f>
        <v>2.2561355668095051</v>
      </c>
      <c r="BS60">
        <f>NIR/RED</f>
        <v>2.7305516265912306</v>
      </c>
      <c r="BT60">
        <f>RED/BLUE</f>
        <v>0.93735498839907194</v>
      </c>
      <c r="BU60">
        <f>RED/GREEN</f>
        <v>0.88063109819389662</v>
      </c>
      <c r="BV60">
        <f>RED/NIR</f>
        <v>0.36622636622636623</v>
      </c>
      <c r="BW60">
        <f>SWIR1/NIR</f>
        <v>0.6699473366140033</v>
      </c>
      <c r="BX60">
        <f>2.5*(NIR-RED)+(NIR+(6*RED)-(7.5*BLUE))</f>
        <v>42892.5</v>
      </c>
      <c r="BY60">
        <f>NIR - 2.4*RED</f>
        <v>2804.4000000000015</v>
      </c>
      <c r="BZ60">
        <f>(SWIR1-NIR)/(SWIR1+NIR)</f>
        <v>-0.19764255803132916</v>
      </c>
      <c r="CA60">
        <f>NIR/(RED+SWIR2)</f>
        <v>1.2353882252559727</v>
      </c>
      <c r="CB60">
        <f>(NIR/RED)</f>
        <v>2.7305516265912306</v>
      </c>
      <c r="CC60">
        <f>(0.3037*BLUE)+(0.2793*GREEN)+(0.4773*RED)+(0.5585*NIR)+(0.1863*SWIR2)</f>
        <v>24340.1175</v>
      </c>
      <c r="CD60">
        <f>-0.2848*BLUE-0.2435*GREEN-0.5436*RED+0.7243*NIR+0.084*SWIR1-0.18*SWIR2</f>
        <v>6699.0676000000003</v>
      </c>
      <c r="CE60">
        <f>0.1509*BLUE+0.1973*GREEN+0.3279*RED+0.3406*NIR-0.7112*SWIR1-0.4272*SWIR2</f>
        <v>-1485.4862999999996</v>
      </c>
      <c r="CF60">
        <f>(NIR-RED)/(NIR+RED+0.5)</f>
        <v>0.4638789276630701</v>
      </c>
      <c r="CG60">
        <f>((RED-GREEN)/(RED+GREEN))+0.5</f>
        <v>0.43652721050888621</v>
      </c>
      <c r="CH60">
        <f>(GREEN-RED)/(GREEN+RED-BLUE)</f>
        <v>0.1268335722951362</v>
      </c>
      <c r="CI60">
        <f>(0.1*(NIR-RED))/(0.1*(NIR+RED))</f>
        <v>0.46388625592417065</v>
      </c>
      <c r="CJ60">
        <f>(SWIR1-NIR)/(SWIR1+NIR)</f>
        <v>-0.19764255803132916</v>
      </c>
      <c r="CK60">
        <f>NDBI-NDVI</f>
        <v>-0.66152881395549978</v>
      </c>
      <c r="CL60">
        <f>(GREEN-SWIR1)/(GREEN+SWIR1)</f>
        <v>-0.23399856881609288</v>
      </c>
    </row>
    <row r="61" spans="1:90" x14ac:dyDescent="0.25">
      <c r="A61">
        <v>9784</v>
      </c>
      <c r="B61">
        <v>9210</v>
      </c>
      <c r="C61">
        <v>9724</v>
      </c>
      <c r="D61">
        <v>8970</v>
      </c>
      <c r="E61">
        <v>17142</v>
      </c>
      <c r="F61">
        <v>12807</v>
      </c>
      <c r="G61">
        <v>9118</v>
      </c>
      <c r="H61">
        <v>2720</v>
      </c>
      <c r="I61">
        <f t="shared" si="4"/>
        <v>0.31295955882352944</v>
      </c>
      <c r="J61">
        <f t="shared" si="5"/>
        <v>18312.583959999996</v>
      </c>
      <c r="K61">
        <f t="shared" si="6"/>
        <v>1.7915468175592002</v>
      </c>
      <c r="L61">
        <f t="shared" si="7"/>
        <v>1.404584338670761</v>
      </c>
      <c r="M61">
        <f t="shared" si="8"/>
        <v>2.4473813020068529E-4</v>
      </c>
      <c r="N61">
        <f t="shared" si="9"/>
        <v>-6.4395425692401084E-9</v>
      </c>
      <c r="O61">
        <f t="shared" si="10"/>
        <v>-15776857.800000001</v>
      </c>
      <c r="P61">
        <f t="shared" si="11"/>
        <v>166688807</v>
      </c>
      <c r="Q61">
        <f t="shared" si="12"/>
        <v>1.9652784752135529E-4</v>
      </c>
      <c r="R61">
        <f t="shared" si="13"/>
        <v>-82604730</v>
      </c>
      <c r="S61">
        <f t="shared" si="14"/>
        <v>0.53728760989697921</v>
      </c>
      <c r="T61">
        <f t="shared" si="15"/>
        <v>89558040</v>
      </c>
      <c r="U61">
        <f t="shared" si="16"/>
        <v>7418</v>
      </c>
      <c r="V61">
        <f t="shared" si="17"/>
        <v>32170.799999999996</v>
      </c>
      <c r="W61">
        <f t="shared" si="18"/>
        <v>-16883534</v>
      </c>
      <c r="X61">
        <f t="shared" si="19"/>
        <v>-153713628.19999999</v>
      </c>
      <c r="Y61">
        <f t="shared" si="20"/>
        <v>-153699356</v>
      </c>
      <c r="Z61">
        <f t="shared" si="21"/>
        <v>156310480</v>
      </c>
      <c r="AA61">
        <f t="shared" si="22"/>
        <v>219537594</v>
      </c>
      <c r="AB61">
        <f t="shared" si="23"/>
        <v>156310480</v>
      </c>
      <c r="AC61">
        <f t="shared" si="24"/>
        <v>116774226</v>
      </c>
      <c r="AD61">
        <f t="shared" si="25"/>
        <v>16344.843504068933</v>
      </c>
      <c r="AE61">
        <f t="shared" si="26"/>
        <v>-66790072.574622028</v>
      </c>
      <c r="AF61">
        <f t="shared" si="27"/>
        <v>0.30556143688604614</v>
      </c>
      <c r="AG61">
        <f t="shared" si="28"/>
        <v>1.4277591973244148</v>
      </c>
      <c r="AH61">
        <f t="shared" si="29"/>
        <v>1.0668709947060462</v>
      </c>
      <c r="AI61">
        <f t="shared" si="30"/>
        <v>3.3698309769320721E-2</v>
      </c>
      <c r="AJ61" s="3">
        <f t="shared" si="31"/>
        <v>0.2761110697535919</v>
      </c>
      <c r="AK61">
        <f t="shared" si="32"/>
        <v>0.2761094253886674</v>
      </c>
      <c r="AL61">
        <f t="shared" si="33"/>
        <v>0.27610336196227681</v>
      </c>
      <c r="AM61">
        <f t="shared" si="0"/>
        <v>-4.9672912739771591E-2</v>
      </c>
      <c r="AN61">
        <f t="shared" si="34"/>
        <v>-4.3308404955910255E-2</v>
      </c>
      <c r="AO61">
        <f t="shared" si="35"/>
        <v>3.1415926466634798</v>
      </c>
      <c r="AP61">
        <f t="shared" si="36"/>
        <v>914.88524590163934</v>
      </c>
      <c r="AQ61">
        <f t="shared" si="37"/>
        <v>1.404584338670761</v>
      </c>
      <c r="AR61">
        <f t="shared" si="38"/>
        <v>0.28126904772229455</v>
      </c>
      <c r="AS61">
        <f t="shared" si="39"/>
        <v>8810988</v>
      </c>
      <c r="AT61">
        <f t="shared" si="40"/>
        <v>1.3384867650503631</v>
      </c>
      <c r="AU61">
        <f t="shared" si="41"/>
        <v>0.31295955882352944</v>
      </c>
      <c r="AV61">
        <f t="shared" si="42"/>
        <v>0.25030695390110502</v>
      </c>
      <c r="AW61">
        <f t="shared" si="43"/>
        <v>0.47834579752204487</v>
      </c>
      <c r="AX61">
        <f t="shared" si="44"/>
        <v>0.27134724857685011</v>
      </c>
      <c r="AY61">
        <f t="shared" si="45"/>
        <v>0.58524067138299352</v>
      </c>
      <c r="AZ61">
        <f t="shared" si="46"/>
        <v>2.7146931446075842E-2</v>
      </c>
      <c r="BA61">
        <f t="shared" si="47"/>
        <v>4.0333796940194712E-2</v>
      </c>
      <c r="BB61">
        <f t="shared" si="48"/>
        <v>0.14474606831613743</v>
      </c>
      <c r="BC61">
        <f t="shared" si="49"/>
        <v>0.30100182149362475</v>
      </c>
      <c r="BD61">
        <f t="shared" si="50"/>
        <v>0.30555978674790557</v>
      </c>
      <c r="BE61">
        <f t="shared" si="51"/>
        <v>-4.0333796940194712E-2</v>
      </c>
      <c r="BF61">
        <f t="shared" si="52"/>
        <v>0.16825541619156215</v>
      </c>
      <c r="BG61">
        <f t="shared" si="53"/>
        <v>-0.61288985969850529</v>
      </c>
      <c r="BH61">
        <f t="shared" si="54"/>
        <v>-0.23891133507969631</v>
      </c>
      <c r="BI61">
        <f t="shared" si="55"/>
        <v>0.49210124002038391</v>
      </c>
      <c r="BJ61">
        <f>(2*(RED-GREEN-BLUE))/(GREEN-BLUE)</f>
        <v>-38.7704280155642</v>
      </c>
      <c r="BK61">
        <f>SWIR1/SWIR2</f>
        <v>1.404584338670761</v>
      </c>
      <c r="BL61">
        <f>AEROSOL/GREEN</f>
        <v>1.0061703002879474</v>
      </c>
      <c r="BM61">
        <f>GREEN/RED</f>
        <v>1.0840579710144929</v>
      </c>
      <c r="BN61">
        <f>NIR/GREEN</f>
        <v>1.7628547922665569</v>
      </c>
      <c r="BO61">
        <f>SWIR2/NIR</f>
        <v>0.53190992882977484</v>
      </c>
      <c r="BP61">
        <f>SWIR2/RED</f>
        <v>1.0164994425863991</v>
      </c>
      <c r="BQ61">
        <f>NIR/GREEN</f>
        <v>1.7628547922665569</v>
      </c>
      <c r="BR61">
        <f>NIR/SWIR2</f>
        <v>1.8800175477078307</v>
      </c>
      <c r="BS61">
        <f>NIR/RED</f>
        <v>1.911036789297659</v>
      </c>
      <c r="BT61">
        <f>RED/BLUE</f>
        <v>0.97394136807817588</v>
      </c>
      <c r="BU61">
        <f>RED/GREEN</f>
        <v>0.92245989304812837</v>
      </c>
      <c r="BV61">
        <f>RED/NIR</f>
        <v>0.52327616380819042</v>
      </c>
      <c r="BW61">
        <f>SWIR1/NIR</f>
        <v>0.74711235561778089</v>
      </c>
      <c r="BX61">
        <f>2.5*(NIR-RED)+(NIR+(6*RED)-(7.5*BLUE))</f>
        <v>22317</v>
      </c>
      <c r="BY61">
        <f>NIR - 2.4*RED</f>
        <v>-4386</v>
      </c>
      <c r="BZ61">
        <f>(SWIR1-NIR)/(SWIR1+NIR)</f>
        <v>-0.14474606831613743</v>
      </c>
      <c r="CA61">
        <f>NIR/(RED+SWIR2)</f>
        <v>0.94770013268465281</v>
      </c>
      <c r="CB61">
        <f>(NIR/RED)</f>
        <v>1.911036789297659</v>
      </c>
      <c r="CC61">
        <f>(0.3037*BLUE)+(0.2793*GREEN)+(0.4773*RED)+(0.5585*NIR)+(0.1863*SWIR2)</f>
        <v>21066.861600000004</v>
      </c>
      <c r="CD61">
        <f>-0.2848*BLUE-0.2435*GREEN-0.5436*RED+0.7243*NIR+0.084*SWIR1-0.18*SWIR2</f>
        <v>1983.6045999999999</v>
      </c>
      <c r="CE61">
        <f>0.1509*BLUE+0.1973*GREEN+0.3279*RED+0.3406*NIR-0.7112*SWIR1-0.4272*SWIR2</f>
        <v>-915.38559999999961</v>
      </c>
      <c r="CF61">
        <f>(NIR-RED)/(NIR+RED+0.5)</f>
        <v>0.31295356629966492</v>
      </c>
      <c r="CG61">
        <f>((RED-GREEN)/(RED+GREEN))+0.5</f>
        <v>0.45966620305980527</v>
      </c>
      <c r="CH61">
        <f>(GREEN-RED)/(GREEN+RED-BLUE)</f>
        <v>7.9502319696330662E-2</v>
      </c>
      <c r="CI61">
        <f>(0.1*(NIR-RED))/(0.1*(NIR+RED))</f>
        <v>0.31295955882352938</v>
      </c>
      <c r="CJ61">
        <f>(SWIR1-NIR)/(SWIR1+NIR)</f>
        <v>-0.14474606831613743</v>
      </c>
      <c r="CK61">
        <f>NDBI-NDVI</f>
        <v>-0.45770562713966689</v>
      </c>
      <c r="CL61">
        <f>(GREEN-SWIR1)/(GREEN+SWIR1)</f>
        <v>-0.13683369579690205</v>
      </c>
    </row>
    <row r="62" spans="1:90" x14ac:dyDescent="0.25">
      <c r="A62">
        <v>10561</v>
      </c>
      <c r="B62">
        <v>9804</v>
      </c>
      <c r="C62">
        <v>10221</v>
      </c>
      <c r="D62">
        <v>10067</v>
      </c>
      <c r="E62">
        <v>16115</v>
      </c>
      <c r="F62">
        <v>13882</v>
      </c>
      <c r="G62">
        <v>11904</v>
      </c>
      <c r="H62">
        <v>2720</v>
      </c>
      <c r="I62">
        <f t="shared" si="4"/>
        <v>0.23099839584447329</v>
      </c>
      <c r="J62">
        <f t="shared" si="5"/>
        <v>16855.892159999999</v>
      </c>
      <c r="K62">
        <f t="shared" si="6"/>
        <v>1.3475861500749697</v>
      </c>
      <c r="L62">
        <f t="shared" si="7"/>
        <v>1.1661626344086022</v>
      </c>
      <c r="M62">
        <f t="shared" si="8"/>
        <v>3.3068783068783067E-4</v>
      </c>
      <c r="N62">
        <f t="shared" si="9"/>
        <v>-6.1034432649160153E-9</v>
      </c>
      <c r="O62">
        <f t="shared" si="10"/>
        <v>-15787730.500000002</v>
      </c>
      <c r="P62">
        <f t="shared" si="11"/>
        <v>164711414</v>
      </c>
      <c r="Q62">
        <f t="shared" si="12"/>
        <v>1.5661626149898896E-4</v>
      </c>
      <c r="R62">
        <f t="shared" si="13"/>
        <v>-98686801</v>
      </c>
      <c r="S62">
        <f t="shared" si="14"/>
        <v>0.39061531941118899</v>
      </c>
      <c r="T62">
        <f t="shared" si="15"/>
        <v>100206684</v>
      </c>
      <c r="U62">
        <f t="shared" si="16"/>
        <v>5894</v>
      </c>
      <c r="V62">
        <f t="shared" si="17"/>
        <v>28609</v>
      </c>
      <c r="W62">
        <f t="shared" si="18"/>
        <v>-30029840.5</v>
      </c>
      <c r="X62">
        <f t="shared" si="19"/>
        <v>-162180961</v>
      </c>
      <c r="Y62">
        <f t="shared" si="20"/>
        <v>-162165255.69999999</v>
      </c>
      <c r="Z62">
        <f t="shared" si="21"/>
        <v>191843181</v>
      </c>
      <c r="AA62">
        <f t="shared" si="22"/>
        <v>223708430</v>
      </c>
      <c r="AB62">
        <f t="shared" si="23"/>
        <v>191843181</v>
      </c>
      <c r="AC62">
        <f t="shared" si="24"/>
        <v>165251328</v>
      </c>
      <c r="AD62">
        <f t="shared" si="25"/>
        <v>12096.88448391101</v>
      </c>
      <c r="AE62">
        <f t="shared" si="26"/>
        <v>-36591690.794787824</v>
      </c>
      <c r="AF62">
        <f t="shared" si="27"/>
        <v>0.1502930855787048</v>
      </c>
      <c r="AG62">
        <f t="shared" si="28"/>
        <v>1.3789609615575644</v>
      </c>
      <c r="AH62">
        <f t="shared" si="29"/>
        <v>0.91456878349845705</v>
      </c>
      <c r="AI62">
        <f t="shared" si="30"/>
        <v>1.4164165405700395E-2</v>
      </c>
      <c r="AJ62" s="3">
        <f t="shared" si="31"/>
        <v>0.22380012150668288</v>
      </c>
      <c r="AK62">
        <f t="shared" si="32"/>
        <v>0.22379876185442374</v>
      </c>
      <c r="AL62">
        <f t="shared" si="33"/>
        <v>0.22379374827949539</v>
      </c>
      <c r="AM62">
        <f t="shared" si="0"/>
        <v>-0.10819037078029883</v>
      </c>
      <c r="AN62">
        <f t="shared" si="34"/>
        <v>-0.11463340933439552</v>
      </c>
      <c r="AO62">
        <f t="shared" si="35"/>
        <v>3.1415926455694061</v>
      </c>
      <c r="AP62">
        <f t="shared" si="36"/>
        <v>986.62295081967216</v>
      </c>
      <c r="AQ62">
        <f t="shared" si="37"/>
        <v>1.1661626344086022</v>
      </c>
      <c r="AR62">
        <f t="shared" si="38"/>
        <v>0.20433024123696589</v>
      </c>
      <c r="AS62">
        <f t="shared" si="39"/>
        <v>6719955</v>
      </c>
      <c r="AT62">
        <f t="shared" si="40"/>
        <v>1.1608557844690968</v>
      </c>
      <c r="AU62">
        <f t="shared" si="41"/>
        <v>0.23099839584447332</v>
      </c>
      <c r="AV62">
        <f t="shared" si="42"/>
        <v>0.27654314204873226</v>
      </c>
      <c r="AW62">
        <f t="shared" si="43"/>
        <v>0.44268329533280226</v>
      </c>
      <c r="AX62">
        <f t="shared" si="44"/>
        <v>0.28077356261846553</v>
      </c>
      <c r="AY62">
        <f t="shared" si="45"/>
        <v>0.5239851526112963</v>
      </c>
      <c r="AZ62">
        <f t="shared" si="46"/>
        <v>2.0823970037453184E-2</v>
      </c>
      <c r="BA62">
        <f t="shared" si="47"/>
        <v>7.5906940063091479E-3</v>
      </c>
      <c r="BB62">
        <f t="shared" si="48"/>
        <v>7.4440777411074438E-2</v>
      </c>
      <c r="BC62">
        <f t="shared" si="49"/>
        <v>0.24348933215016011</v>
      </c>
      <c r="BD62">
        <f t="shared" si="50"/>
        <v>0.15029087404975194</v>
      </c>
      <c r="BE62">
        <f t="shared" si="51"/>
        <v>-7.5906940063091479E-3</v>
      </c>
      <c r="BF62">
        <f t="shared" si="52"/>
        <v>7.6708291320871785E-2</v>
      </c>
      <c r="BG62">
        <f t="shared" si="53"/>
        <v>-0.47790642627116259</v>
      </c>
      <c r="BH62">
        <f t="shared" si="54"/>
        <v>-0.30248663622394878</v>
      </c>
      <c r="BI62">
        <f t="shared" si="55"/>
        <v>0.44050464069360307</v>
      </c>
      <c r="BJ62">
        <f>(2*(RED-GREEN-BLUE))/(GREEN-BLUE)</f>
        <v>-47.76019184652278</v>
      </c>
      <c r="BK62">
        <f>SWIR1/SWIR2</f>
        <v>1.1661626344086022</v>
      </c>
      <c r="BL62">
        <f>AEROSOL/GREEN</f>
        <v>1.0332648468838666</v>
      </c>
      <c r="BM62">
        <f>GREEN/RED</f>
        <v>1.015297506705076</v>
      </c>
      <c r="BN62">
        <f>NIR/GREEN</f>
        <v>1.5766559045103219</v>
      </c>
      <c r="BO62">
        <f>SWIR2/NIR</f>
        <v>0.73869066087496127</v>
      </c>
      <c r="BP62">
        <f>SWIR2/RED</f>
        <v>1.1824774014105492</v>
      </c>
      <c r="BQ62">
        <f>NIR/GREEN</f>
        <v>1.5766559045103219</v>
      </c>
      <c r="BR62">
        <f>NIR/SWIR2</f>
        <v>1.3537466397849462</v>
      </c>
      <c r="BS62">
        <f>NIR/RED</f>
        <v>1.6007748087811662</v>
      </c>
      <c r="BT62">
        <f>RED/BLUE</f>
        <v>1.0268257853937168</v>
      </c>
      <c r="BU62">
        <f>RED/GREEN</f>
        <v>0.98493298111730754</v>
      </c>
      <c r="BV62">
        <f>RED/NIR</f>
        <v>0.62469748681352777</v>
      </c>
      <c r="BW62">
        <f>SWIR1/NIR</f>
        <v>0.86143344709897607</v>
      </c>
      <c r="BX62">
        <f>2.5*(NIR-RED)+(NIR+(6*RED)-(7.5*BLUE))</f>
        <v>18107</v>
      </c>
      <c r="BY62">
        <f>NIR - 2.4*RED</f>
        <v>-8045.7999999999993</v>
      </c>
      <c r="BZ62">
        <f>(SWIR1-NIR)/(SWIR1+NIR)</f>
        <v>-7.4440777411074438E-2</v>
      </c>
      <c r="CA62">
        <f>NIR/(RED+SWIR2)</f>
        <v>0.73346684265622863</v>
      </c>
      <c r="CB62">
        <f>(NIR/RED)</f>
        <v>1.6007748087811662</v>
      </c>
      <c r="CC62">
        <f>(0.3037*BLUE)+(0.2793*GREEN)+(0.4773*RED)+(0.5585*NIR)+(0.1863*SWIR2)</f>
        <v>21855.121899999998</v>
      </c>
      <c r="CD62">
        <f>-0.2848*BLUE-0.2435*GREEN-0.5436*RED+0.7243*NIR+0.084*SWIR1-0.18*SWIR2</f>
        <v>-57.951399999998557</v>
      </c>
      <c r="CE62">
        <f>0.1509*BLUE+0.1973*GREEN+0.3279*RED+0.3406*NIR-0.7112*SWIR1-0.4272*SWIR2</f>
        <v>-2672.5020000000022</v>
      </c>
      <c r="CF62">
        <f>(NIR-RED)/(NIR+RED+0.5)</f>
        <v>0.23099398453165282</v>
      </c>
      <c r="CG62">
        <f>((RED-GREEN)/(RED+GREEN))+0.5</f>
        <v>0.49240930599369087</v>
      </c>
      <c r="CH62">
        <f>(GREEN-RED)/(GREEN+RED-BLUE)</f>
        <v>1.4689049980923312E-2</v>
      </c>
      <c r="CI62">
        <f>(0.1*(NIR-RED))/(0.1*(NIR+RED))</f>
        <v>0.23099839584447329</v>
      </c>
      <c r="CJ62">
        <f>(SWIR1-NIR)/(SWIR1+NIR)</f>
        <v>-7.4440777411074438E-2</v>
      </c>
      <c r="CK62">
        <f>NDBI-NDVI</f>
        <v>-0.3054391732555477</v>
      </c>
      <c r="CL62">
        <f>(GREEN-SWIR1)/(GREEN+SWIR1)</f>
        <v>-0.15188980624818488</v>
      </c>
    </row>
    <row r="63" spans="1:90" x14ac:dyDescent="0.25">
      <c r="A63">
        <v>10717</v>
      </c>
      <c r="B63">
        <v>10243</v>
      </c>
      <c r="C63">
        <v>9994</v>
      </c>
      <c r="D63">
        <v>9750</v>
      </c>
      <c r="E63">
        <v>14210</v>
      </c>
      <c r="F63">
        <v>13139</v>
      </c>
      <c r="G63">
        <v>12116</v>
      </c>
      <c r="H63">
        <v>2720</v>
      </c>
      <c r="I63">
        <f t="shared" si="4"/>
        <v>0.18614357262103506</v>
      </c>
      <c r="J63">
        <f t="shared" si="5"/>
        <v>14671.255160000002</v>
      </c>
      <c r="K63">
        <f t="shared" si="6"/>
        <v>1.1696704807318166</v>
      </c>
      <c r="L63">
        <f t="shared" si="7"/>
        <v>1.0844338065368109</v>
      </c>
      <c r="M63">
        <f t="shared" si="8"/>
        <v>4.4843049327354261E-4</v>
      </c>
      <c r="N63">
        <f t="shared" si="9"/>
        <v>-7.1467997424842015E-9</v>
      </c>
      <c r="O63">
        <f t="shared" si="10"/>
        <v>-14543639</v>
      </c>
      <c r="P63">
        <f t="shared" si="11"/>
        <v>142014739</v>
      </c>
      <c r="Q63">
        <f t="shared" si="12"/>
        <v>1.4583108839662771E-4</v>
      </c>
      <c r="R63">
        <f t="shared" si="13"/>
        <v>-99859500</v>
      </c>
      <c r="S63">
        <f t="shared" si="14"/>
        <v>0.32303159252822006</v>
      </c>
      <c r="T63">
        <f t="shared" si="15"/>
        <v>102368542</v>
      </c>
      <c r="U63">
        <f t="shared" si="16"/>
        <v>4216</v>
      </c>
      <c r="V63">
        <f t="shared" si="17"/>
        <v>24354</v>
      </c>
      <c r="W63">
        <f t="shared" si="18"/>
        <v>40132401</v>
      </c>
      <c r="X63">
        <f t="shared" si="19"/>
        <v>-138503645</v>
      </c>
      <c r="Y63">
        <f t="shared" si="20"/>
        <v>-138488574</v>
      </c>
      <c r="Z63">
        <f t="shared" si="21"/>
        <v>172178354</v>
      </c>
      <c r="AA63">
        <f t="shared" si="22"/>
        <v>186705190</v>
      </c>
      <c r="AB63">
        <f t="shared" si="23"/>
        <v>172178354</v>
      </c>
      <c r="AC63">
        <f t="shared" si="24"/>
        <v>159192124</v>
      </c>
      <c r="AD63">
        <f t="shared" si="25"/>
        <v>8920.9069092882037</v>
      </c>
      <c r="AE63">
        <f t="shared" si="26"/>
        <v>-19906224.239137214</v>
      </c>
      <c r="AF63">
        <f t="shared" si="27"/>
        <v>7.9543814280266134E-2</v>
      </c>
      <c r="AG63">
        <f t="shared" si="28"/>
        <v>1.3475897435897435</v>
      </c>
      <c r="AH63">
        <f t="shared" si="29"/>
        <v>1.2648401826484019</v>
      </c>
      <c r="AI63">
        <f t="shared" si="30"/>
        <v>-1.2505940321652786E-4</v>
      </c>
      <c r="AJ63" s="3">
        <f t="shared" si="31"/>
        <v>0.17418608494463725</v>
      </c>
      <c r="AK63">
        <f t="shared" si="32"/>
        <v>0.17418493349903488</v>
      </c>
      <c r="AL63">
        <f t="shared" si="33"/>
        <v>0.17418068767493983</v>
      </c>
      <c r="AM63">
        <f t="shared" si="0"/>
        <v>-0.17496443812233287</v>
      </c>
      <c r="AN63">
        <f t="shared" si="34"/>
        <v>-0.16298521529127644</v>
      </c>
      <c r="AO63">
        <f t="shared" si="35"/>
        <v>1.285347547597689E-8</v>
      </c>
      <c r="AP63">
        <f t="shared" si="36"/>
        <v>983.18032786885249</v>
      </c>
      <c r="AQ63">
        <f t="shared" si="37"/>
        <v>1.0844338065368109</v>
      </c>
      <c r="AR63">
        <f t="shared" si="38"/>
        <v>0.16358946222893292</v>
      </c>
      <c r="AS63">
        <f t="shared" si="39"/>
        <v>-3538290</v>
      </c>
      <c r="AT63">
        <f t="shared" si="40"/>
        <v>1.08151305274374</v>
      </c>
      <c r="AU63">
        <f t="shared" si="41"/>
        <v>0.18614357262103504</v>
      </c>
      <c r="AV63">
        <f t="shared" si="42"/>
        <v>0.28715320728043825</v>
      </c>
      <c r="AW63">
        <f t="shared" si="43"/>
        <v>0.4185073923543618</v>
      </c>
      <c r="AX63">
        <f t="shared" si="44"/>
        <v>0.29433940036519995</v>
      </c>
      <c r="AY63">
        <f t="shared" si="45"/>
        <v>0.48912758711029602</v>
      </c>
      <c r="AZ63">
        <f t="shared" si="46"/>
        <v>-1.2304195285862529E-2</v>
      </c>
      <c r="BA63">
        <f t="shared" si="47"/>
        <v>1.2358184764991896E-2</v>
      </c>
      <c r="BB63">
        <f t="shared" si="48"/>
        <v>3.9160481187611978E-2</v>
      </c>
      <c r="BC63">
        <f t="shared" si="49"/>
        <v>0.16222958328221487</v>
      </c>
      <c r="BD63">
        <f t="shared" si="50"/>
        <v>7.9541138038441081E-2</v>
      </c>
      <c r="BE63">
        <f t="shared" si="51"/>
        <v>-1.2358184764991896E-2</v>
      </c>
      <c r="BF63">
        <f t="shared" si="52"/>
        <v>4.0506830330627595E-2</v>
      </c>
      <c r="BG63">
        <f t="shared" si="53"/>
        <v>-0.37089030305443282</v>
      </c>
      <c r="BH63">
        <f t="shared" si="54"/>
        <v>-0.35696993008575245</v>
      </c>
      <c r="BI63">
        <f t="shared" si="55"/>
        <v>0.4298745724059293</v>
      </c>
      <c r="BJ63">
        <f>(2*(RED-GREEN-BLUE))/(GREEN-BLUE)</f>
        <v>84.232931726907637</v>
      </c>
      <c r="BK63">
        <f>SWIR1/SWIR2</f>
        <v>1.0844338065368109</v>
      </c>
      <c r="BL63">
        <f>AEROSOL/GREEN</f>
        <v>1.0723434060436261</v>
      </c>
      <c r="BM63">
        <f>GREEN/RED</f>
        <v>1.0250256410256411</v>
      </c>
      <c r="BN63">
        <f>NIR/GREEN</f>
        <v>1.4218531118671203</v>
      </c>
      <c r="BO63">
        <f>SWIR2/NIR</f>
        <v>0.8526389866291344</v>
      </c>
      <c r="BP63">
        <f>SWIR2/RED</f>
        <v>1.2426666666666666</v>
      </c>
      <c r="BQ63">
        <f>NIR/GREEN</f>
        <v>1.4218531118671203</v>
      </c>
      <c r="BR63">
        <f>NIR/SWIR2</f>
        <v>1.1728293166061405</v>
      </c>
      <c r="BS63">
        <f>NIR/RED</f>
        <v>1.4574358974358974</v>
      </c>
      <c r="BT63">
        <f>RED/BLUE</f>
        <v>0.95186956946207169</v>
      </c>
      <c r="BU63">
        <f>RED/GREEN</f>
        <v>0.97558535121072643</v>
      </c>
      <c r="BV63">
        <f>RED/NIR</f>
        <v>0.68613652357494725</v>
      </c>
      <c r="BW63">
        <f>SWIR1/NIR</f>
        <v>0.92463054187192117</v>
      </c>
      <c r="BX63">
        <f>2.5*(NIR-RED)+(NIR+(6*RED)-(7.5*BLUE))</f>
        <v>7037.5</v>
      </c>
      <c r="BY63">
        <f>NIR - 2.4*RED</f>
        <v>-9190</v>
      </c>
      <c r="BZ63">
        <f>(SWIR1-NIR)/(SWIR1+NIR)</f>
        <v>-3.9160481187611978E-2</v>
      </c>
      <c r="CA63">
        <f>NIR/(RED+SWIR2)</f>
        <v>0.64986737400530503</v>
      </c>
      <c r="CB63">
        <f>(NIR/RED)</f>
        <v>1.4574358974358974</v>
      </c>
      <c r="CC63">
        <f>(0.3037*BLUE)+(0.2793*GREEN)+(0.4773*RED)+(0.5585*NIR)+(0.1863*SWIR2)</f>
        <v>20749.294099999999</v>
      </c>
      <c r="CD63">
        <f>-0.2848*BLUE-0.2435*GREEN-0.5436*RED+0.7243*NIR+0.084*SWIR1-0.18*SWIR2</f>
        <v>-1435.7463999999984</v>
      </c>
      <c r="CE63">
        <f>0.1509*BLUE+0.1973*GREEN+0.3279*RED+0.3406*NIR-0.7112*SWIR1-0.4272*SWIR2</f>
        <v>-2965.9760999999999</v>
      </c>
      <c r="CF63">
        <f>(NIR-RED)/(NIR+RED+0.5)</f>
        <v>0.18613968823688989</v>
      </c>
      <c r="CG63">
        <f>((RED-GREEN)/(RED+GREEN))+0.5</f>
        <v>0.4876418152350081</v>
      </c>
      <c r="CH63">
        <f>(GREEN-RED)/(GREEN+RED-BLUE)</f>
        <v>2.5681507209767394E-2</v>
      </c>
      <c r="CI63">
        <f>(0.1*(NIR-RED))/(0.1*(NIR+RED))</f>
        <v>0.18614357262103506</v>
      </c>
      <c r="CJ63">
        <f>(SWIR1-NIR)/(SWIR1+NIR)</f>
        <v>-3.9160481187611978E-2</v>
      </c>
      <c r="CK63">
        <f>NDBI-NDVI</f>
        <v>-0.22530405380864704</v>
      </c>
      <c r="CL63">
        <f>(GREEN-SWIR1)/(GREEN+SWIR1)</f>
        <v>-0.13595296762201184</v>
      </c>
    </row>
    <row r="64" spans="1:90" x14ac:dyDescent="0.25">
      <c r="A64">
        <v>11988</v>
      </c>
      <c r="B64">
        <v>11527</v>
      </c>
      <c r="C64">
        <v>11315</v>
      </c>
      <c r="D64">
        <v>11786</v>
      </c>
      <c r="E64">
        <v>12905</v>
      </c>
      <c r="F64">
        <v>13727</v>
      </c>
      <c r="G64">
        <v>13525</v>
      </c>
      <c r="H64">
        <v>2720</v>
      </c>
      <c r="I64">
        <f t="shared" si="4"/>
        <v>4.5320157142278564E-2</v>
      </c>
      <c r="J64">
        <f t="shared" si="5"/>
        <v>12678.998160000001</v>
      </c>
      <c r="K64">
        <f t="shared" si="6"/>
        <v>0.883821880924614</v>
      </c>
      <c r="L64">
        <f t="shared" si="7"/>
        <v>1.0149353049907579</v>
      </c>
      <c r="M64">
        <f t="shared" si="8"/>
        <v>1.7873100983020554E-3</v>
      </c>
      <c r="N64">
        <f t="shared" si="9"/>
        <v>-6.5100040119379265E-9</v>
      </c>
      <c r="O64">
        <f t="shared" si="10"/>
        <v>-14862776</v>
      </c>
      <c r="P64">
        <f t="shared" si="11"/>
        <v>146020074</v>
      </c>
      <c r="Q64">
        <f t="shared" si="12"/>
        <v>9.6769169500067446E-5</v>
      </c>
      <c r="R64">
        <f t="shared" si="13"/>
        <v>-135845436</v>
      </c>
      <c r="S64">
        <f t="shared" si="14"/>
        <v>0.16216407664684621</v>
      </c>
      <c r="T64">
        <f t="shared" si="15"/>
        <v>130428005</v>
      </c>
      <c r="U64">
        <f t="shared" si="16"/>
        <v>1590</v>
      </c>
      <c r="V64">
        <f t="shared" si="17"/>
        <v>19186</v>
      </c>
      <c r="W64">
        <f t="shared" si="18"/>
        <v>33404322.5</v>
      </c>
      <c r="X64">
        <f t="shared" si="19"/>
        <v>-152055571</v>
      </c>
      <c r="Y64">
        <f t="shared" si="20"/>
        <v>-152037780.09999999</v>
      </c>
      <c r="Z64">
        <f t="shared" si="21"/>
        <v>174551440</v>
      </c>
      <c r="AA64">
        <f t="shared" si="22"/>
        <v>177146935</v>
      </c>
      <c r="AB64">
        <f t="shared" si="23"/>
        <v>174551440</v>
      </c>
      <c r="AC64">
        <f t="shared" si="24"/>
        <v>185657675</v>
      </c>
      <c r="AD64">
        <f t="shared" si="25"/>
        <v>2238.9773201304092</v>
      </c>
      <c r="AE64">
        <f t="shared" si="26"/>
        <v>-1274588.0076944567</v>
      </c>
      <c r="AF64">
        <f t="shared" si="27"/>
        <v>-2.3455058092812293E-2</v>
      </c>
      <c r="AG64">
        <f t="shared" si="28"/>
        <v>1.1646869166808078</v>
      </c>
      <c r="AH64">
        <f t="shared" si="29"/>
        <v>0.71984856679286102</v>
      </c>
      <c r="AI64">
        <f t="shared" si="30"/>
        <v>-1.4866247306444943E-2</v>
      </c>
      <c r="AJ64" s="3">
        <f t="shared" si="31"/>
        <v>6.5648224607762179E-2</v>
      </c>
      <c r="AK64">
        <f t="shared" si="32"/>
        <v>6.5647790931191205E-2</v>
      </c>
      <c r="AL64">
        <f t="shared" si="33"/>
        <v>6.5646191798354722E-2</v>
      </c>
      <c r="AM64">
        <f t="shared" si="0"/>
        <v>-0.27798136906593562</v>
      </c>
      <c r="AN64">
        <f t="shared" si="34"/>
        <v>-0.28317502638449149</v>
      </c>
      <c r="AO64">
        <f t="shared" si="35"/>
        <v>1.341456496317655E-8</v>
      </c>
      <c r="AP64">
        <f t="shared" si="36"/>
        <v>1135.344262295082</v>
      </c>
      <c r="AQ64">
        <f t="shared" si="37"/>
        <v>1.0149353049907579</v>
      </c>
      <c r="AR64">
        <f t="shared" si="38"/>
        <v>3.9391572120757279E-2</v>
      </c>
      <c r="AS64">
        <f t="shared" si="39"/>
        <v>-2735860</v>
      </c>
      <c r="AT64">
        <f t="shared" si="40"/>
        <v>0.94011801558971375</v>
      </c>
      <c r="AU64">
        <f t="shared" si="41"/>
        <v>4.532015714227855E-2</v>
      </c>
      <c r="AV64">
        <f t="shared" si="42"/>
        <v>0.32733433316669441</v>
      </c>
      <c r="AW64">
        <f t="shared" si="43"/>
        <v>0.35841248680775428</v>
      </c>
      <c r="AX64">
        <f t="shared" si="44"/>
        <v>0.3142531800255513</v>
      </c>
      <c r="AY64">
        <f t="shared" si="45"/>
        <v>0.37301840621342697</v>
      </c>
      <c r="AZ64">
        <f t="shared" si="46"/>
        <v>-9.2811487610541983E-3</v>
      </c>
      <c r="BA64">
        <f t="shared" si="47"/>
        <v>-2.0388727760702999E-2</v>
      </c>
      <c r="BB64">
        <f t="shared" si="48"/>
        <v>-3.0865124662060678E-2</v>
      </c>
      <c r="BC64">
        <f t="shared" si="49"/>
        <v>5.6401440733464307E-2</v>
      </c>
      <c r="BD64">
        <f t="shared" si="50"/>
        <v>-2.3458191449110859E-2</v>
      </c>
      <c r="BE64">
        <f t="shared" si="51"/>
        <v>2.0388727760702999E-2</v>
      </c>
      <c r="BF64">
        <f t="shared" si="52"/>
        <v>7.4123000146778216E-3</v>
      </c>
      <c r="BG64">
        <f t="shared" si="53"/>
        <v>-9.3039561912874713E-2</v>
      </c>
      <c r="BH64">
        <f t="shared" si="54"/>
        <v>-0.45700881492857592</v>
      </c>
      <c r="BI64">
        <f t="shared" si="55"/>
        <v>0.34916339941465568</v>
      </c>
      <c r="BJ64">
        <f>(2*(RED-GREEN-BLUE))/(GREEN-BLUE)</f>
        <v>104.30188679245283</v>
      </c>
      <c r="BK64">
        <f>SWIR1/SWIR2</f>
        <v>1.0149353049907579</v>
      </c>
      <c r="BL64">
        <f>AEROSOL/GREEN</f>
        <v>1.059478568272205</v>
      </c>
      <c r="BM64">
        <f>GREEN/RED</f>
        <v>0.9600373324283048</v>
      </c>
      <c r="BN64">
        <f>NIR/GREEN</f>
        <v>1.140521431727795</v>
      </c>
      <c r="BO64">
        <f>SWIR2/NIR</f>
        <v>1.0480433940333205</v>
      </c>
      <c r="BP64">
        <f>SWIR2/RED</f>
        <v>1.1475479382318003</v>
      </c>
      <c r="BQ64">
        <f>NIR/GREEN</f>
        <v>1.140521431727795</v>
      </c>
      <c r="BR64">
        <f>NIR/SWIR2</f>
        <v>0.95415896487985208</v>
      </c>
      <c r="BS64">
        <f>NIR/RED</f>
        <v>1.0949431528932632</v>
      </c>
      <c r="BT64">
        <f>RED/BLUE</f>
        <v>1.0224689858592868</v>
      </c>
      <c r="BU64">
        <f>RED/GREEN</f>
        <v>1.0416261599646488</v>
      </c>
      <c r="BV64">
        <f>RED/NIR</f>
        <v>0.91328942270437818</v>
      </c>
      <c r="BW64">
        <f>SWIR1/NIR</f>
        <v>1.063696241766757</v>
      </c>
      <c r="BX64">
        <f>2.5*(NIR-RED)+(NIR+(6*RED)-(7.5*BLUE))</f>
        <v>-34</v>
      </c>
      <c r="BY64">
        <f>NIR - 2.4*RED</f>
        <v>-15381.399999999998</v>
      </c>
      <c r="BZ64">
        <f>(SWIR1-NIR)/(SWIR1+NIR)</f>
        <v>3.0865124662060678E-2</v>
      </c>
      <c r="CA64">
        <f>NIR/(RED+SWIR2)</f>
        <v>0.5098573742641539</v>
      </c>
      <c r="CB64">
        <f>(NIR/RED)</f>
        <v>1.0949431528932632</v>
      </c>
      <c r="CC64">
        <f>(0.3037*BLUE)+(0.2793*GREEN)+(0.4773*RED)+(0.5585*NIR)+(0.1863*SWIR2)</f>
        <v>22013.637200000001</v>
      </c>
      <c r="CD64">
        <f>-0.2848*BLUE-0.2435*GREEN-0.5436*RED+0.7243*NIR+0.084*SWIR1-0.18*SWIR2</f>
        <v>-4379.3021999999992</v>
      </c>
      <c r="CE64">
        <f>0.1509*BLUE+0.1973*GREEN+0.3279*RED+0.3406*NIR-0.7112*SWIR1-0.4272*SWIR2</f>
        <v>-3308.5761999999986</v>
      </c>
      <c r="CF64">
        <f>(NIR-RED)/(NIR+RED+0.5)</f>
        <v>4.5319239414373366E-2</v>
      </c>
      <c r="CG64">
        <f>((RED-GREEN)/(RED+GREEN))+0.5</f>
        <v>0.520388727760703</v>
      </c>
      <c r="CH64">
        <f>(GREEN-RED)/(GREEN+RED-BLUE)</f>
        <v>-4.0694660445826855E-2</v>
      </c>
      <c r="CI64">
        <f>(0.1*(NIR-RED))/(0.1*(NIR+RED))</f>
        <v>4.5320157142278557E-2</v>
      </c>
      <c r="CJ64">
        <f>(SWIR1-NIR)/(SWIR1+NIR)</f>
        <v>3.0865124662060678E-2</v>
      </c>
      <c r="CK64">
        <f>NDBI-NDVI</f>
        <v>-1.4455032480217886E-2</v>
      </c>
      <c r="CL64">
        <f>(GREEN-SWIR1)/(GREEN+SWIR1)</f>
        <v>-9.6318185448446614E-2</v>
      </c>
    </row>
    <row r="65" spans="1:90" x14ac:dyDescent="0.25">
      <c r="A65">
        <v>11743</v>
      </c>
      <c r="B65">
        <v>11459</v>
      </c>
      <c r="C65">
        <v>10851</v>
      </c>
      <c r="D65">
        <v>11464</v>
      </c>
      <c r="E65">
        <v>12817</v>
      </c>
      <c r="F65">
        <v>13436</v>
      </c>
      <c r="G65">
        <v>13122</v>
      </c>
      <c r="H65">
        <v>2720</v>
      </c>
      <c r="I65">
        <f t="shared" si="4"/>
        <v>5.572258144227997E-2</v>
      </c>
      <c r="J65">
        <f t="shared" si="5"/>
        <v>12645.698960000002</v>
      </c>
      <c r="K65">
        <f t="shared" si="6"/>
        <v>0.90998194834058777</v>
      </c>
      <c r="L65">
        <f t="shared" si="7"/>
        <v>1.0239292790733121</v>
      </c>
      <c r="M65">
        <f t="shared" si="8"/>
        <v>1.4781966001478197E-3</v>
      </c>
      <c r="N65">
        <f t="shared" si="9"/>
        <v>-6.7388285385195561E-9</v>
      </c>
      <c r="O65">
        <f t="shared" si="10"/>
        <v>-14674259.600000001</v>
      </c>
      <c r="P65">
        <f t="shared" si="11"/>
        <v>139077266</v>
      </c>
      <c r="Q65">
        <f t="shared" si="12"/>
        <v>1.0303397225489748E-4</v>
      </c>
      <c r="R65">
        <f t="shared" si="13"/>
        <v>-131354512</v>
      </c>
      <c r="S65">
        <f t="shared" si="14"/>
        <v>0.1716224641599132</v>
      </c>
      <c r="T65">
        <f t="shared" si="15"/>
        <v>124341609</v>
      </c>
      <c r="U65">
        <f t="shared" si="16"/>
        <v>1966</v>
      </c>
      <c r="V65">
        <f t="shared" si="17"/>
        <v>19296.8</v>
      </c>
      <c r="W65">
        <f t="shared" si="18"/>
        <v>49802999.5</v>
      </c>
      <c r="X65">
        <f t="shared" si="19"/>
        <v>-146891862.19999999</v>
      </c>
      <c r="Y65">
        <f t="shared" si="20"/>
        <v>-146874530.90000001</v>
      </c>
      <c r="Z65">
        <f t="shared" si="21"/>
        <v>168195525</v>
      </c>
      <c r="AA65">
        <f t="shared" si="22"/>
        <v>172209212</v>
      </c>
      <c r="AB65">
        <f t="shared" si="23"/>
        <v>168195525</v>
      </c>
      <c r="AC65">
        <f t="shared" si="24"/>
        <v>176307192</v>
      </c>
      <c r="AD65">
        <f t="shared" si="25"/>
        <v>2706.9721186911847</v>
      </c>
      <c r="AE65">
        <f t="shared" si="26"/>
        <v>-1852145.6657241692</v>
      </c>
      <c r="AF65">
        <f t="shared" si="27"/>
        <v>-1.175521760183075E-2</v>
      </c>
      <c r="AG65">
        <f t="shared" si="28"/>
        <v>1.1720167480809491</v>
      </c>
      <c r="AH65">
        <f t="shared" si="29"/>
        <v>0.99492643328259767</v>
      </c>
      <c r="AI65">
        <f t="shared" si="30"/>
        <v>-2.7361344537815125E-2</v>
      </c>
      <c r="AJ65" s="3">
        <f t="shared" si="31"/>
        <v>8.3065742775054921E-2</v>
      </c>
      <c r="AK65">
        <f t="shared" si="32"/>
        <v>8.3065181239268288E-2</v>
      </c>
      <c r="AL65">
        <f t="shared" si="33"/>
        <v>8.3063110641668866E-2</v>
      </c>
      <c r="AM65">
        <f t="shared" si="0"/>
        <v>-0.27024795741167762</v>
      </c>
      <c r="AN65">
        <f t="shared" si="34"/>
        <v>-0.27035181600819763</v>
      </c>
      <c r="AO65">
        <f t="shared" si="35"/>
        <v>4.7057102235973266E-9</v>
      </c>
      <c r="AP65">
        <f t="shared" si="36"/>
        <v>1107.344262295082</v>
      </c>
      <c r="AQ65">
        <f t="shared" si="37"/>
        <v>1.0239292790733121</v>
      </c>
      <c r="AR65">
        <f t="shared" si="38"/>
        <v>4.8450206926665219E-2</v>
      </c>
      <c r="AS65">
        <f t="shared" si="39"/>
        <v>-7792736</v>
      </c>
      <c r="AT65">
        <f t="shared" si="40"/>
        <v>0.95392974099434358</v>
      </c>
      <c r="AU65">
        <f t="shared" si="41"/>
        <v>5.5722581442279942E-2</v>
      </c>
      <c r="AV65">
        <f t="shared" si="42"/>
        <v>0.32631219401115791</v>
      </c>
      <c r="AW65">
        <f t="shared" si="43"/>
        <v>0.36482409199590116</v>
      </c>
      <c r="AX65">
        <f t="shared" si="44"/>
        <v>0.30886371399294094</v>
      </c>
      <c r="AY65">
        <f t="shared" si="45"/>
        <v>0.38196129171383902</v>
      </c>
      <c r="AZ65">
        <f t="shared" si="46"/>
        <v>-2.7252353204840877E-2</v>
      </c>
      <c r="BA65">
        <f t="shared" si="47"/>
        <v>-2.7470311449697513E-2</v>
      </c>
      <c r="BB65">
        <f t="shared" si="48"/>
        <v>-2.3578257722926904E-2</v>
      </c>
      <c r="BC65">
        <f t="shared" si="49"/>
        <v>5.5940023068050751E-2</v>
      </c>
      <c r="BD65">
        <f t="shared" si="50"/>
        <v>-1.1758356143259185E-2</v>
      </c>
      <c r="BE65">
        <f t="shared" si="51"/>
        <v>2.7470311449697513E-2</v>
      </c>
      <c r="BF65">
        <f t="shared" si="52"/>
        <v>1.1823179456284359E-2</v>
      </c>
      <c r="BG65">
        <f t="shared" si="53"/>
        <v>-0.11272824864145456</v>
      </c>
      <c r="BH65">
        <f t="shared" si="54"/>
        <v>-0.44980790281384819</v>
      </c>
      <c r="BI65">
        <f t="shared" si="55"/>
        <v>0.35847789591494122</v>
      </c>
      <c r="BJ65">
        <f>(2*(RED-GREEN-BLUE))/(GREEN-BLUE)</f>
        <v>35.67763157894737</v>
      </c>
      <c r="BK65">
        <f>SWIR1/SWIR2</f>
        <v>1.0239292790733121</v>
      </c>
      <c r="BL65">
        <f>AEROSOL/GREEN</f>
        <v>1.0822044051239517</v>
      </c>
      <c r="BM65">
        <f>GREEN/RED</f>
        <v>0.94652826238660148</v>
      </c>
      <c r="BN65">
        <f>NIR/GREEN</f>
        <v>1.1811814579301447</v>
      </c>
      <c r="BO65">
        <f>SWIR2/NIR</f>
        <v>1.0237965202465475</v>
      </c>
      <c r="BP65">
        <f>SWIR2/RED</f>
        <v>1.1446266573621773</v>
      </c>
      <c r="BQ65">
        <f>NIR/GREEN</f>
        <v>1.1811814579301447</v>
      </c>
      <c r="BR65">
        <f>NIR/SWIR2</f>
        <v>0.97675659198292941</v>
      </c>
      <c r="BS65">
        <f>NIR/RED</f>
        <v>1.1180216329378925</v>
      </c>
      <c r="BT65">
        <f>RED/BLUE</f>
        <v>1.000436338249411</v>
      </c>
      <c r="BU65">
        <f>RED/GREEN</f>
        <v>1.0564924891715048</v>
      </c>
      <c r="BV65">
        <f>RED/NIR</f>
        <v>0.89443707575875786</v>
      </c>
      <c r="BW65">
        <f>SWIR1/NIR</f>
        <v>1.0482952328938129</v>
      </c>
      <c r="BX65">
        <f>2.5*(NIR-RED)+(NIR+(6*RED)-(7.5*BLUE))</f>
        <v>-959</v>
      </c>
      <c r="BY65">
        <f>NIR - 2.4*RED</f>
        <v>-14696.599999999999</v>
      </c>
      <c r="BZ65">
        <f>(SWIR1-NIR)/(SWIR1+NIR)</f>
        <v>2.3578257722926904E-2</v>
      </c>
      <c r="CA65">
        <f>NIR/(RED+SWIR2)</f>
        <v>0.52131294232490033</v>
      </c>
      <c r="CB65">
        <f>(NIR/RED)</f>
        <v>1.1180216329378925</v>
      </c>
      <c r="CC65">
        <f>(0.3037*BLUE)+(0.2793*GREEN)+(0.4773*RED)+(0.5585*NIR)+(0.1863*SWIR2)</f>
        <v>21585.472900000001</v>
      </c>
      <c r="CD65">
        <f>-0.2848*BLUE-0.2435*GREEN-0.5436*RED+0.7243*NIR+0.084*SWIR1-0.18*SWIR2</f>
        <v>-4087.5550000000012</v>
      </c>
      <c r="CE65">
        <f>0.1509*BLUE+0.1973*GREEN+0.3279*RED+0.3406*NIR-0.7112*SWIR1-0.4272*SWIR2</f>
        <v>-3166.8204000000014</v>
      </c>
      <c r="CF65">
        <f>(NIR-RED)/(NIR+RED+0.5)</f>
        <v>5.5721434013549412E-2</v>
      </c>
      <c r="CG65">
        <f>((RED-GREEN)/(RED+GREEN))+0.5</f>
        <v>0.52747031144969747</v>
      </c>
      <c r="CH65">
        <f>(GREEN-RED)/(GREEN+RED-BLUE)</f>
        <v>-5.6466470154753132E-2</v>
      </c>
      <c r="CI65">
        <f>(0.1*(NIR-RED))/(0.1*(NIR+RED))</f>
        <v>5.5722581442279977E-2</v>
      </c>
      <c r="CJ65">
        <f>(SWIR1-NIR)/(SWIR1+NIR)</f>
        <v>2.3578257722926904E-2</v>
      </c>
      <c r="CK65">
        <f>NDBI-NDVI</f>
        <v>-3.2144323719353066E-2</v>
      </c>
      <c r="CL65">
        <f>(GREEN-SWIR1)/(GREEN+SWIR1)</f>
        <v>-0.10643554164779512</v>
      </c>
    </row>
    <row r="66" spans="1:90" x14ac:dyDescent="0.25">
      <c r="A66">
        <v>12286</v>
      </c>
      <c r="B66">
        <v>11920</v>
      </c>
      <c r="C66">
        <v>11846</v>
      </c>
      <c r="D66">
        <v>12140</v>
      </c>
      <c r="E66">
        <v>14317</v>
      </c>
      <c r="F66">
        <v>14468</v>
      </c>
      <c r="G66">
        <v>13685</v>
      </c>
      <c r="H66">
        <v>2720</v>
      </c>
      <c r="I66">
        <f t="shared" si="4"/>
        <v>8.228446157916619E-2</v>
      </c>
      <c r="J66">
        <f t="shared" si="5"/>
        <v>14272.078960000001</v>
      </c>
      <c r="K66">
        <f t="shared" si="6"/>
        <v>0.97923527306007196</v>
      </c>
      <c r="L66">
        <f t="shared" si="7"/>
        <v>1.0572159298502009</v>
      </c>
      <c r="M66">
        <f t="shared" si="8"/>
        <v>9.1869545245751034E-4</v>
      </c>
      <c r="N66">
        <f t="shared" si="9"/>
        <v>-5.6967950573317109E-9</v>
      </c>
      <c r="O66">
        <f t="shared" si="10"/>
        <v>-17052512.300000001</v>
      </c>
      <c r="P66">
        <f t="shared" si="11"/>
        <v>169599181</v>
      </c>
      <c r="Q66">
        <f t="shared" si="12"/>
        <v>9.9554663764327535E-5</v>
      </c>
      <c r="R66">
        <f t="shared" si="13"/>
        <v>-144696660</v>
      </c>
      <c r="S66">
        <f t="shared" si="14"/>
        <v>0.19742657119835166</v>
      </c>
      <c r="T66">
        <f t="shared" si="15"/>
        <v>141204320</v>
      </c>
      <c r="U66">
        <f t="shared" si="16"/>
        <v>2471</v>
      </c>
      <c r="V66">
        <f t="shared" si="17"/>
        <v>22220.799999999996</v>
      </c>
      <c r="W66">
        <f t="shared" si="18"/>
        <v>27265813.5</v>
      </c>
      <c r="X66">
        <f t="shared" si="19"/>
        <v>-173761878.19999999</v>
      </c>
      <c r="Y66">
        <f t="shared" si="20"/>
        <v>-173743450.5</v>
      </c>
      <c r="Z66">
        <f t="shared" si="21"/>
        <v>195939991</v>
      </c>
      <c r="AA66">
        <f t="shared" si="22"/>
        <v>207138356</v>
      </c>
      <c r="AB66">
        <f t="shared" si="23"/>
        <v>195939991</v>
      </c>
      <c r="AC66">
        <f t="shared" si="24"/>
        <v>197994580</v>
      </c>
      <c r="AD66">
        <f t="shared" si="25"/>
        <v>4354.9588396484933</v>
      </c>
      <c r="AE66">
        <f t="shared" si="26"/>
        <v>-4761341.7899184888</v>
      </c>
      <c r="AF66">
        <f t="shared" si="27"/>
        <v>2.2572576647768093E-2</v>
      </c>
      <c r="AG66">
        <f t="shared" si="28"/>
        <v>1.1917627677100495</v>
      </c>
      <c r="AH66">
        <f t="shared" si="29"/>
        <v>0.83649201040505383</v>
      </c>
      <c r="AI66">
        <f t="shared" si="30"/>
        <v>-7.7064834980733795E-3</v>
      </c>
      <c r="AJ66" s="3">
        <f t="shared" si="31"/>
        <v>9.4446355540266785E-2</v>
      </c>
      <c r="AK66">
        <f t="shared" si="32"/>
        <v>9.4445777956485386E-2</v>
      </c>
      <c r="AL66">
        <f t="shared" si="33"/>
        <v>9.4443648177344602E-2</v>
      </c>
      <c r="AM66">
        <f t="shared" si="0"/>
        <v>-0.24811595725126698</v>
      </c>
      <c r="AN66">
        <f t="shared" si="34"/>
        <v>-0.2524345351539044</v>
      </c>
      <c r="AO66">
        <f t="shared" si="35"/>
        <v>3.7152796895987828E-8</v>
      </c>
      <c r="AP66">
        <f t="shared" si="36"/>
        <v>1177.2459016393443</v>
      </c>
      <c r="AQ66">
        <f t="shared" si="37"/>
        <v>1.0572159298502009</v>
      </c>
      <c r="AR66">
        <f t="shared" si="38"/>
        <v>7.1633338220028486E-2</v>
      </c>
      <c r="AS66">
        <f t="shared" si="39"/>
        <v>-1059458</v>
      </c>
      <c r="AT66">
        <f t="shared" si="40"/>
        <v>0.989563173901023</v>
      </c>
      <c r="AU66">
        <f t="shared" si="41"/>
        <v>8.2284461579166163E-2</v>
      </c>
      <c r="AV66">
        <f t="shared" si="42"/>
        <v>0.31694645328042192</v>
      </c>
      <c r="AW66">
        <f t="shared" si="43"/>
        <v>0.37378273242304783</v>
      </c>
      <c r="AX66">
        <f t="shared" si="44"/>
        <v>0.30927081429653031</v>
      </c>
      <c r="AY66">
        <f t="shared" si="45"/>
        <v>0.40452248982194533</v>
      </c>
      <c r="AZ66">
        <f t="shared" si="46"/>
        <v>-3.1136918286627955E-3</v>
      </c>
      <c r="BA66">
        <f t="shared" si="47"/>
        <v>-1.2257150004169099E-2</v>
      </c>
      <c r="BB66">
        <f t="shared" si="48"/>
        <v>-5.2457877366684034E-3</v>
      </c>
      <c r="BC66">
        <f t="shared" si="49"/>
        <v>9.1359530434119748E-2</v>
      </c>
      <c r="BD66">
        <f t="shared" si="50"/>
        <v>2.2569816441682738E-2</v>
      </c>
      <c r="BE66">
        <f t="shared" si="51"/>
        <v>1.2257150004169099E-2</v>
      </c>
      <c r="BF66">
        <f t="shared" si="52"/>
        <v>2.7812311298973467E-2</v>
      </c>
      <c r="BG66">
        <f t="shared" ref="BG66:BG91" si="56">((NIR-RED)/(NIR+RED))*((1-SWIR1-MIN(SWIR2))/(MAX(SWIR1)-MIN(SWIR1)))</f>
        <v>-0.17519282156945828</v>
      </c>
      <c r="BH66">
        <f t="shared" ref="BH66:BH91" si="57">(NIR-(GREEN+RED+BLUE))/(NIR+(GREEN+RED+BLUE))</f>
        <v>-0.42986281185910835</v>
      </c>
      <c r="BI66">
        <f t="shared" ref="BI66:BI91" si="58">(NIR-RED+BLUE)/(NIR+RED+BLUE)</f>
        <v>0.36732938999921827</v>
      </c>
      <c r="BJ66">
        <f>(2*(RED-GREEN-BLUE))/(GREEN-BLUE)</f>
        <v>314.2162162162162</v>
      </c>
      <c r="BK66">
        <f>SWIR1/SWIR2</f>
        <v>1.0572159298502009</v>
      </c>
      <c r="BL66">
        <f>AEROSOL/GREEN</f>
        <v>1.0371433395238898</v>
      </c>
      <c r="BM66">
        <f>GREEN/RED</f>
        <v>0.97578253706754525</v>
      </c>
      <c r="BN66">
        <f>NIR/GREEN</f>
        <v>1.2085936180989363</v>
      </c>
      <c r="BO66">
        <f>SWIR2/NIR</f>
        <v>0.9558566738841936</v>
      </c>
      <c r="BP66">
        <f>SWIR2/RED</f>
        <v>1.1272652388797364</v>
      </c>
      <c r="BQ66">
        <f>NIR/GREEN</f>
        <v>1.2085936180989363</v>
      </c>
      <c r="BR66">
        <f>NIR/SWIR2</f>
        <v>1.046181951041286</v>
      </c>
      <c r="BS66">
        <f>NIR/RED</f>
        <v>1.179324546952224</v>
      </c>
      <c r="BT66">
        <f>RED/BLUE</f>
        <v>1.0184563758389262</v>
      </c>
      <c r="BU66">
        <f>RED/GREEN</f>
        <v>1.0248185041364173</v>
      </c>
      <c r="BV66">
        <f>RED/NIR</f>
        <v>0.8479430048194454</v>
      </c>
      <c r="BW66">
        <f>SWIR1/NIR</f>
        <v>1.0105469022839981</v>
      </c>
      <c r="BX66">
        <f>2.5*(NIR-RED)+(NIR+(6*RED)-(7.5*BLUE))</f>
        <v>3199.5</v>
      </c>
      <c r="BY66">
        <f>NIR - 2.4*RED</f>
        <v>-14819</v>
      </c>
      <c r="BZ66">
        <f>(SWIR1-NIR)/(SWIR1+NIR)</f>
        <v>5.2457877366684034E-3</v>
      </c>
      <c r="CA66">
        <f>NIR/(RED+SWIR2)</f>
        <v>0.5543852855759922</v>
      </c>
      <c r="CB66">
        <f>(NIR/RED)</f>
        <v>1.179324546952224</v>
      </c>
      <c r="CC66">
        <f>(0.3037*BLUE)+(0.2793*GREEN)+(0.4773*RED)+(0.5585*NIR)+(0.1863*SWIR2)</f>
        <v>23268.6738</v>
      </c>
      <c r="CD66">
        <f>-0.2848*BLUE-0.2435*GREEN-0.5436*RED+0.7243*NIR+0.084*SWIR1-0.18*SWIR2</f>
        <v>-3756.8058999999976</v>
      </c>
      <c r="CE66">
        <f>0.1509*BLUE+0.1973*GREEN+0.3279*RED+0.3406*NIR-0.7112*SWIR1-0.4272*SWIR2</f>
        <v>-3142.8536000000004</v>
      </c>
      <c r="CF66">
        <f>(NIR-RED)/(NIR+RED+0.5)</f>
        <v>8.2282906548237736E-2</v>
      </c>
      <c r="CG66">
        <f>((RED-GREEN)/(RED+GREEN))+0.5</f>
        <v>0.51225715000416905</v>
      </c>
      <c r="CH66">
        <f>(GREEN-RED)/(GREEN+RED-BLUE)</f>
        <v>-2.4365987071108902E-2</v>
      </c>
      <c r="CI66">
        <f>(0.1*(NIR-RED))/(0.1*(NIR+RED))</f>
        <v>8.228446157916619E-2</v>
      </c>
      <c r="CJ66">
        <f>(SWIR1-NIR)/(SWIR1+NIR)</f>
        <v>5.2457877366684034E-3</v>
      </c>
      <c r="CK66">
        <f>NDBI-NDVI</f>
        <v>-7.7038673842497782E-2</v>
      </c>
      <c r="CL66">
        <f>(GREEN-SWIR1)/(GREEN+SWIR1)</f>
        <v>-9.9642775708748188E-2</v>
      </c>
    </row>
    <row r="67" spans="1:90" x14ac:dyDescent="0.25">
      <c r="A67">
        <v>11110</v>
      </c>
      <c r="B67">
        <v>10637</v>
      </c>
      <c r="C67">
        <v>10593</v>
      </c>
      <c r="D67">
        <v>10571</v>
      </c>
      <c r="E67">
        <v>18515</v>
      </c>
      <c r="F67">
        <v>14486</v>
      </c>
      <c r="G67">
        <v>11529</v>
      </c>
      <c r="H67">
        <v>2720</v>
      </c>
      <c r="I67">
        <f t="shared" ref="I67:I91" si="59">(E67-D67)/(E67+D67)</f>
        <v>0.27312108918379979</v>
      </c>
      <c r="J67">
        <f t="shared" ref="J67:J91" si="60">1.22*E67-1.22*D67-0.03*1.22*E67+D67-1.22*0.03+0.08*(1+1.222)</f>
        <v>19585.172160000002</v>
      </c>
      <c r="K67">
        <f t="shared" ref="K67:K91" si="61">((E67-0.66)/F67)*((E67+0.66)/F67)</f>
        <v>1.6336178512385444</v>
      </c>
      <c r="L67">
        <f t="shared" ref="L67:L91" si="62">F67/G67</f>
        <v>1.2564836499262728</v>
      </c>
      <c r="M67">
        <f t="shared" ref="M67:M91" si="63">2/(E67-D67)</f>
        <v>2.5176233635448137E-4</v>
      </c>
      <c r="N67">
        <f t="shared" ref="N67:N91" si="64">(-0.18+1.17)/(E67-(D67*E67)+D67)</f>
        <v>-5.0589449098222377E-9</v>
      </c>
      <c r="O67">
        <f t="shared" ref="O67:O91" si="65">0.1*E67-B67*0.1*E67+B67</f>
        <v>-19681917</v>
      </c>
      <c r="P67">
        <f t="shared" ref="P67:P91" si="66">E67*C67-1</f>
        <v>196129394</v>
      </c>
      <c r="Q67">
        <f t="shared" ref="Q67:Q91" si="67">E67/(D67*C67)</f>
        <v>1.6534408810226005E-4</v>
      </c>
      <c r="R67">
        <f t="shared" ref="R67:R91" si="68">D67-(B67*D67)</f>
        <v>-112433156</v>
      </c>
      <c r="S67">
        <f t="shared" ref="S67:S91" si="69">(I67 + 0.5)*ABS(I67 + 0.5)*ABS(I67 + 0.5)</f>
        <v>0.46210701390104292</v>
      </c>
      <c r="T67">
        <f t="shared" ref="T67:T91" si="70">(B67 * -1)*(C67 * -1)</f>
        <v>112677741</v>
      </c>
      <c r="U67">
        <f t="shared" ref="U67:U91" si="71">E67-C67</f>
        <v>7922</v>
      </c>
      <c r="V67">
        <f t="shared" ref="V67:V91" si="72" xml:space="preserve"> 2.4 *E67-D67</f>
        <v>33865</v>
      </c>
      <c r="W67">
        <f t="shared" ref="W67:W91" si="73">(2.5*E67)-D67*(E67+6*D67-7.5*B67)+1</f>
        <v>-22824070</v>
      </c>
      <c r="X67">
        <f t="shared" ref="X67:X91" si="74">2.4*E67-D67*E67+D67+1</f>
        <v>-195667057</v>
      </c>
      <c r="Y67">
        <f t="shared" ref="Y67:Y91" si="75">2.5*E67-D67*E67+2.4*D67+1</f>
        <v>-195650406.09999999</v>
      </c>
      <c r="Z67">
        <f t="shared" ref="Z67:Z91" si="76">G67*E67+C67</f>
        <v>213470028</v>
      </c>
      <c r="AA67">
        <f t="shared" ref="AA67:AA91" si="77">F67*E67</f>
        <v>268208290</v>
      </c>
      <c r="AB67">
        <f t="shared" ref="AB67:AB91" si="78">G67*E67+C67</f>
        <v>213470028</v>
      </c>
      <c r="AC67">
        <f t="shared" ref="AC67:AC91" si="79">F67*G67</f>
        <v>167009094</v>
      </c>
      <c r="AD67">
        <f t="shared" ref="AD67:AD91" si="80">(2*(E67^2-D67^2)+1.5*E67+0.5*D67)/(E67+D67+0.5)</f>
        <v>15888.863424612793</v>
      </c>
      <c r="AE67">
        <f t="shared" ref="AE67:AE91" si="81">(AD67*(1-0.25*AD67)-D67-0.125*1-D67)</f>
        <v>-63119248.493074931</v>
      </c>
      <c r="AF67">
        <f t="shared" ref="AF67:AF91" si="82">((E67+0.1)-(G67+0.02))/((E67+0.1)+(G67+0.02))</f>
        <v>0.23252736309134694</v>
      </c>
      <c r="AG67">
        <f t="shared" ref="AG67:AG91" si="83">F67/D67</f>
        <v>1.3703528521426545</v>
      </c>
      <c r="AH67">
        <f t="shared" ref="AH67:AH91" si="84">(E67-(C67-(B67-D67)))/(E67-(C67+(B67-D67)))</f>
        <v>1.0168024439918533</v>
      </c>
      <c r="AI67">
        <f t="shared" ref="AI67:AI91" si="85">(2*C67-D67-B67)/(2*C67+D67+B67)</f>
        <v>-5.189413596263622E-4</v>
      </c>
      <c r="AJ67" s="3">
        <f t="shared" ref="AJ67:AJ91" si="86">(E67-C67)/(E67+C67)</f>
        <v>0.27215885667170536</v>
      </c>
      <c r="AK67">
        <f t="shared" ref="AK67:AK91" si="87">(E67-C67)/(E67+C67+0.16)</f>
        <v>0.2721573606851137</v>
      </c>
      <c r="AL67">
        <f t="shared" ref="AL67:AL91" si="88">(E67-C67)/(E67+C67+0.5*(1+0.5))</f>
        <v>0.27215184437669088</v>
      </c>
      <c r="AM67">
        <f t="shared" ref="AM67:AM91" si="89">(E67-(C67+B67))/(E67+(C67+B67))</f>
        <v>-6.8310479305573032E-2</v>
      </c>
      <c r="AN67">
        <f t="shared" ref="AN67:AN91" si="90">(E67-(C67+D67))/(E67+(C67+D67))</f>
        <v>-6.6760755059351293E-2</v>
      </c>
      <c r="AO67">
        <f t="shared" ref="AO67:AO91" si="91">_xlfn.ACOT(2*D67-C67-B67*30.5*(C67-B67))</f>
        <v>7.0001525333236888E-8</v>
      </c>
      <c r="AP67">
        <f t="shared" ref="AP67:AP91" si="92">(1/30.5)*(B67+C67+D67)</f>
        <v>1042.655737704918</v>
      </c>
      <c r="AQ67">
        <f t="shared" ref="AQ67:AQ91" si="93">F67/G67</f>
        <v>1.2564836499262728</v>
      </c>
      <c r="AR67">
        <f t="shared" ref="AR67:AR91" si="94">LOG10(E67/D67)</f>
        <v>0.24340764355869096</v>
      </c>
      <c r="AS67">
        <f t="shared" ref="AS67:AS91" si="95">(B67*(-1)-C67*(-1))*E67</f>
        <v>-814660</v>
      </c>
      <c r="AT67">
        <f t="shared" ref="AT67:AT91" si="96">E67/F67</f>
        <v>1.2781306088637305</v>
      </c>
      <c r="AU67">
        <f t="shared" ref="AU67:AU91" si="97">((E67/D67)-1)/((E67/D67)+1)</f>
        <v>0.27312108918379974</v>
      </c>
      <c r="AV67">
        <f t="shared" ref="AV67:AV91" si="98">D67/(E67+D67+C67)</f>
        <v>0.26641296403639203</v>
      </c>
      <c r="AW67">
        <f t="shared" ref="AW67:AW91" si="99">E67/(E67+D67+C67)</f>
        <v>0.46661962247032435</v>
      </c>
      <c r="AX67">
        <f t="shared" ref="AX67:AX91" si="100">C67/(E67+D67+C67)</f>
        <v>0.26696741349328362</v>
      </c>
      <c r="AY67">
        <f t="shared" ref="AY67:AY91" si="101">((E67*2)-D67)/((E67*2)+D67)</f>
        <v>0.55584966702380201</v>
      </c>
      <c r="AZ67">
        <f t="shared" ref="AZ67:AZ91" si="102">(C67-B67)/(C67+B67)</f>
        <v>-2.0725388601036268E-3</v>
      </c>
      <c r="BA67">
        <f t="shared" ref="BA67:BA91" si="103">(C67-D67)/(C67+D67)</f>
        <v>1.0395010395010396E-3</v>
      </c>
      <c r="BB67">
        <f t="shared" ref="BB67:BB91" si="104">(E67-F67)/(E67+F67)</f>
        <v>0.12208720947850066</v>
      </c>
      <c r="BC67">
        <f t="shared" ref="BC67:BC91" si="105">(E67-B67)/(E67+B67)</f>
        <v>0.27023874862788144</v>
      </c>
      <c r="BD67">
        <f t="shared" ref="BD67:BD91" si="106">(E67-G67)/(E67+G67)</f>
        <v>0.23252562907735322</v>
      </c>
      <c r="BE67">
        <f t="shared" ref="BE67:BE91" si="107">(D67-C67)/(D67+C67)</f>
        <v>-1.0395010395010396E-3</v>
      </c>
      <c r="BF67">
        <f t="shared" ref="BF67:BF91" si="108">(F67-G67)/(F67+G67)</f>
        <v>0.11366519315779358</v>
      </c>
      <c r="BG67">
        <f t="shared" si="56"/>
        <v>-0.58201070916736941</v>
      </c>
      <c r="BH67">
        <f t="shared" si="57"/>
        <v>-0.26405119643850861</v>
      </c>
      <c r="BI67">
        <f t="shared" si="58"/>
        <v>0.46776426755280315</v>
      </c>
      <c r="BJ67">
        <f>(2*(RED-GREEN-BLUE))/(GREEN-BLUE)</f>
        <v>484.5</v>
      </c>
      <c r="BK67">
        <f>SWIR1/SWIR2</f>
        <v>1.2564836499262728</v>
      </c>
      <c r="BL67">
        <f>AEROSOL/GREEN</f>
        <v>1.0488058151609554</v>
      </c>
      <c r="BM67">
        <f>GREEN/RED</f>
        <v>1.0020811654526536</v>
      </c>
      <c r="BN67">
        <f>NIR/GREEN</f>
        <v>1.7478523553289909</v>
      </c>
      <c r="BO67">
        <f>SWIR2/NIR</f>
        <v>0.62268431001890356</v>
      </c>
      <c r="BP67">
        <f>SWIR2/RED</f>
        <v>1.0906252956200928</v>
      </c>
      <c r="BQ67">
        <f>NIR/GREEN</f>
        <v>1.7478523553289909</v>
      </c>
      <c r="BR67">
        <f>NIR/SWIR2</f>
        <v>1.6059502125075895</v>
      </c>
      <c r="BS67">
        <f>NIR/RED</f>
        <v>1.7514899252672405</v>
      </c>
      <c r="BT67">
        <f>RED/BLUE</f>
        <v>0.99379524301964839</v>
      </c>
      <c r="BU67">
        <f>RED/GREEN</f>
        <v>0.99792315680166144</v>
      </c>
      <c r="BV67">
        <f>RED/NIR</f>
        <v>0.57094247907102347</v>
      </c>
      <c r="BW67">
        <f>SWIR1/NIR</f>
        <v>0.78239265460437479</v>
      </c>
      <c r="BX67">
        <f>2.5*(NIR-RED)+(NIR+(6*RED)-(7.5*BLUE))</f>
        <v>22023.5</v>
      </c>
      <c r="BY67">
        <f>NIR - 2.4*RED</f>
        <v>-6855.3999999999978</v>
      </c>
      <c r="BZ67">
        <f>(SWIR1-NIR)/(SWIR1+NIR)</f>
        <v>-0.12208720947850066</v>
      </c>
      <c r="CA67">
        <f>NIR/(RED+SWIR2)</f>
        <v>0.83778280542986427</v>
      </c>
      <c r="CB67">
        <f>(NIR/RED)</f>
        <v>1.7514899252672405</v>
      </c>
      <c r="CC67">
        <f>(0.3037*BLUE)+(0.2793*GREEN)+(0.4773*RED)+(0.5585*NIR)+(0.1863*SWIR2)</f>
        <v>23723.100300000002</v>
      </c>
      <c r="CD67">
        <f>-0.2848*BLUE-0.2435*GREEN-0.5436*RED+0.7243*NIR+0.084*SWIR1-0.18*SWIR2</f>
        <v>1196.8098000000018</v>
      </c>
      <c r="CE67">
        <f>0.1509*BLUE+0.1973*GREEN+0.3279*RED+0.3406*NIR-0.7112*SWIR1-0.4272*SWIR2</f>
        <v>-1760.0699000000022</v>
      </c>
      <c r="CF67">
        <f>(NIR-RED)/(NIR+RED+0.5)</f>
        <v>0.27311639420349648</v>
      </c>
      <c r="CG67">
        <f>((RED-GREEN)/(RED+GREEN))+0.5</f>
        <v>0.49896049896049899</v>
      </c>
      <c r="CH67">
        <f>(GREEN-RED)/(GREEN+RED-BLUE)</f>
        <v>2.0898641588296763E-3</v>
      </c>
      <c r="CI67">
        <f>(0.1*(NIR-RED))/(0.1*(NIR+RED))</f>
        <v>0.27312108918379974</v>
      </c>
      <c r="CJ67">
        <f>(SWIR1-NIR)/(SWIR1+NIR)</f>
        <v>-0.12208720947850066</v>
      </c>
      <c r="CK67">
        <f>NDBI-NDVI</f>
        <v>-0.39520829866230045</v>
      </c>
      <c r="CL67">
        <f>(GREEN-SWIR1)/(GREEN+SWIR1)</f>
        <v>-0.15522947485944416</v>
      </c>
    </row>
    <row r="68" spans="1:90" x14ac:dyDescent="0.25">
      <c r="A68">
        <v>10562</v>
      </c>
      <c r="B68">
        <v>10020</v>
      </c>
      <c r="C68">
        <v>10253</v>
      </c>
      <c r="D68">
        <v>10266</v>
      </c>
      <c r="E68">
        <v>15200</v>
      </c>
      <c r="F68">
        <v>14287</v>
      </c>
      <c r="G68">
        <v>13110</v>
      </c>
      <c r="H68">
        <v>2720</v>
      </c>
      <c r="I68">
        <f t="shared" si="59"/>
        <v>0.19374852744836252</v>
      </c>
      <c r="J68">
        <f t="shared" si="60"/>
        <v>15729.301160000001</v>
      </c>
      <c r="K68">
        <f t="shared" si="61"/>
        <v>1.1318922480925759</v>
      </c>
      <c r="L68">
        <f t="shared" si="62"/>
        <v>1.0897787948131197</v>
      </c>
      <c r="M68">
        <f t="shared" si="63"/>
        <v>4.0535062829347385E-4</v>
      </c>
      <c r="N68">
        <f t="shared" si="64"/>
        <v>-6.3454325006412408E-9</v>
      </c>
      <c r="O68">
        <f t="shared" si="65"/>
        <v>-15218860</v>
      </c>
      <c r="P68">
        <f t="shared" si="66"/>
        <v>155845599</v>
      </c>
      <c r="Q68">
        <f t="shared" si="67"/>
        <v>1.4440803905112594E-4</v>
      </c>
      <c r="R68">
        <f t="shared" si="68"/>
        <v>-102855054</v>
      </c>
      <c r="S68">
        <f t="shared" si="69"/>
        <v>0.33389216094489682</v>
      </c>
      <c r="T68">
        <f t="shared" si="70"/>
        <v>102735060</v>
      </c>
      <c r="U68">
        <f t="shared" si="71"/>
        <v>4947</v>
      </c>
      <c r="V68">
        <f t="shared" si="72"/>
        <v>26214</v>
      </c>
      <c r="W68">
        <f t="shared" si="73"/>
        <v>-16859835</v>
      </c>
      <c r="X68">
        <f t="shared" si="74"/>
        <v>-155996453</v>
      </c>
      <c r="Y68">
        <f t="shared" si="75"/>
        <v>-155980560.59999999</v>
      </c>
      <c r="Z68">
        <f t="shared" si="76"/>
        <v>199282253</v>
      </c>
      <c r="AA68">
        <f t="shared" si="77"/>
        <v>217162400</v>
      </c>
      <c r="AB68">
        <f t="shared" si="78"/>
        <v>199282253</v>
      </c>
      <c r="AC68">
        <f t="shared" si="79"/>
        <v>187302570</v>
      </c>
      <c r="AD68">
        <f t="shared" si="80"/>
        <v>9868.9031080046334</v>
      </c>
      <c r="AE68">
        <f t="shared" si="81"/>
        <v>-24359475.360687874</v>
      </c>
      <c r="AF68">
        <f t="shared" si="82"/>
        <v>7.3828016271213256E-2</v>
      </c>
      <c r="AG68">
        <f t="shared" si="83"/>
        <v>1.3916812780050654</v>
      </c>
      <c r="AH68">
        <f t="shared" si="84"/>
        <v>0.90525707683419987</v>
      </c>
      <c r="AI68">
        <f t="shared" si="85"/>
        <v>5.3932143557560309E-3</v>
      </c>
      <c r="AJ68" s="3">
        <f t="shared" si="86"/>
        <v>0.19435822889246848</v>
      </c>
      <c r="AK68">
        <f t="shared" si="87"/>
        <v>0.19435700714567464</v>
      </c>
      <c r="AL68">
        <f t="shared" si="88"/>
        <v>0.19435250208711879</v>
      </c>
      <c r="AM68">
        <f t="shared" si="89"/>
        <v>-0.14301017675415104</v>
      </c>
      <c r="AN68">
        <f t="shared" si="90"/>
        <v>-0.14891234357064867</v>
      </c>
      <c r="AO68">
        <f t="shared" si="91"/>
        <v>3.141592639544228</v>
      </c>
      <c r="AP68">
        <f t="shared" si="92"/>
        <v>1001.2786885245902</v>
      </c>
      <c r="AQ68">
        <f t="shared" si="93"/>
        <v>1.0897787948131197</v>
      </c>
      <c r="AR68">
        <f t="shared" si="94"/>
        <v>0.17044232802002865</v>
      </c>
      <c r="AS68">
        <f t="shared" si="95"/>
        <v>3541600</v>
      </c>
      <c r="AT68">
        <f t="shared" si="96"/>
        <v>1.0639042486176244</v>
      </c>
      <c r="AU68">
        <f t="shared" si="97"/>
        <v>0.19374852744836257</v>
      </c>
      <c r="AV68">
        <f t="shared" si="98"/>
        <v>0.28741006187183293</v>
      </c>
      <c r="AW68">
        <f t="shared" si="99"/>
        <v>0.42554382821467568</v>
      </c>
      <c r="AX68">
        <f t="shared" si="100"/>
        <v>0.28704610991349144</v>
      </c>
      <c r="AY68">
        <f t="shared" si="101"/>
        <v>0.49510647715536321</v>
      </c>
      <c r="AZ68">
        <f t="shared" si="102"/>
        <v>1.1493118926651211E-2</v>
      </c>
      <c r="BA68">
        <f t="shared" si="103"/>
        <v>-6.3355914030898189E-4</v>
      </c>
      <c r="BB68">
        <f t="shared" si="104"/>
        <v>3.0962797164852309E-2</v>
      </c>
      <c r="BC68">
        <f t="shared" si="105"/>
        <v>0.20539254559873116</v>
      </c>
      <c r="BD68">
        <f t="shared" si="106"/>
        <v>7.3825503355704702E-2</v>
      </c>
      <c r="BE68">
        <f t="shared" si="107"/>
        <v>6.3355914030898189E-4</v>
      </c>
      <c r="BF68">
        <f t="shared" si="108"/>
        <v>4.2960908128627219E-2</v>
      </c>
      <c r="BG68">
        <f t="shared" si="56"/>
        <v>-0.40890738250846326</v>
      </c>
      <c r="BH68">
        <f t="shared" si="57"/>
        <v>-0.33535932136688601</v>
      </c>
      <c r="BI68">
        <f t="shared" si="58"/>
        <v>0.42140562475342391</v>
      </c>
      <c r="BJ68">
        <f>(2*(RED-GREEN-BLUE))/(GREEN-BLUE)</f>
        <v>-85.896995708154506</v>
      </c>
      <c r="BK68">
        <f>SWIR1/SWIR2</f>
        <v>1.0897787948131197</v>
      </c>
      <c r="BL68">
        <f>AEROSOL/GREEN</f>
        <v>1.0301375207256414</v>
      </c>
      <c r="BM68">
        <f>GREEN/RED</f>
        <v>0.99873368400545492</v>
      </c>
      <c r="BN68">
        <f>NIR/GREEN</f>
        <v>1.4824929288988589</v>
      </c>
      <c r="BO68">
        <f>SWIR2/NIR</f>
        <v>0.86250000000000004</v>
      </c>
      <c r="BP68">
        <f>SWIR2/RED</f>
        <v>1.277030976037405</v>
      </c>
      <c r="BQ68">
        <f>NIR/GREEN</f>
        <v>1.4824929288988589</v>
      </c>
      <c r="BR68">
        <f>NIR/SWIR2</f>
        <v>1.1594202898550725</v>
      </c>
      <c r="BS68">
        <f>NIR/RED</f>
        <v>1.4806156243911943</v>
      </c>
      <c r="BT68">
        <f>RED/BLUE</f>
        <v>1.0245508982035929</v>
      </c>
      <c r="BU68">
        <f>RED/GREEN</f>
        <v>1.0012679215839266</v>
      </c>
      <c r="BV68">
        <f>RED/NIR</f>
        <v>0.67539473684210527</v>
      </c>
      <c r="BW68">
        <f>SWIR1/NIR</f>
        <v>0.93993421052631576</v>
      </c>
      <c r="BX68">
        <f>2.5*(NIR-RED)+(NIR+(6*RED)-(7.5*BLUE))</f>
        <v>13981</v>
      </c>
      <c r="BY68">
        <f>NIR - 2.4*RED</f>
        <v>-9438.3999999999978</v>
      </c>
      <c r="BZ68">
        <f>(SWIR1-NIR)/(SWIR1+NIR)</f>
        <v>-3.0962797164852309E-2</v>
      </c>
      <c r="CA68">
        <f>NIR/(RED+SWIR2)</f>
        <v>0.65023956194387411</v>
      </c>
      <c r="CB68">
        <f>(NIR/RED)</f>
        <v>1.4806156243911943</v>
      </c>
      <c r="CC68">
        <f>(0.3037*BLUE)+(0.2793*GREEN)+(0.4773*RED)+(0.5585*NIR)+(0.1863*SWIR2)</f>
        <v>21738.291700000002</v>
      </c>
      <c r="CD68">
        <f>-0.2848*BLUE-0.2435*GREEN-0.5436*RED+0.7243*NIR+0.084*SWIR1-0.18*SWIR2</f>
        <v>-1081.2310999999977</v>
      </c>
      <c r="CE68">
        <f>0.1509*BLUE+0.1973*GREEN+0.3279*RED+0.3406*NIR-0.7112*SWIR1-0.4272*SWIR2</f>
        <v>-3683.2301000000007</v>
      </c>
      <c r="CF68">
        <f>(NIR-RED)/(NIR+RED+0.5)</f>
        <v>0.19374472346023208</v>
      </c>
      <c r="CG68">
        <f>((RED-GREEN)/(RED+GREEN))+0.5</f>
        <v>0.50063355914030894</v>
      </c>
      <c r="CH68">
        <f>(GREEN-RED)/(GREEN+RED-BLUE)</f>
        <v>-1.238213163158396E-3</v>
      </c>
      <c r="CI68">
        <f>(0.1*(NIR-RED))/(0.1*(NIR+RED))</f>
        <v>0.19374852744836252</v>
      </c>
      <c r="CJ68">
        <f>(SWIR1-NIR)/(SWIR1+NIR)</f>
        <v>-3.0962797164852309E-2</v>
      </c>
      <c r="CK68">
        <f>NDBI-NDVI</f>
        <v>-0.22471132461321483</v>
      </c>
      <c r="CL68">
        <f>(GREEN-SWIR1)/(GREEN+SWIR1)</f>
        <v>-0.16438467807660961</v>
      </c>
    </row>
    <row r="69" spans="1:90" x14ac:dyDescent="0.25">
      <c r="A69">
        <v>9667</v>
      </c>
      <c r="B69">
        <v>9021</v>
      </c>
      <c r="C69">
        <v>8377</v>
      </c>
      <c r="D69">
        <v>7866</v>
      </c>
      <c r="E69">
        <v>12094</v>
      </c>
      <c r="F69">
        <v>8751</v>
      </c>
      <c r="G69">
        <v>7641</v>
      </c>
      <c r="H69">
        <v>2720</v>
      </c>
      <c r="I69">
        <f t="shared" si="59"/>
        <v>0.21182364729458919</v>
      </c>
      <c r="J69">
        <f t="shared" si="60"/>
        <v>12581.660760000001</v>
      </c>
      <c r="K69">
        <f t="shared" si="61"/>
        <v>1.9099612647484818</v>
      </c>
      <c r="L69">
        <f t="shared" si="62"/>
        <v>1.1452689438555164</v>
      </c>
      <c r="M69">
        <f t="shared" si="63"/>
        <v>4.7303689687795648E-4</v>
      </c>
      <c r="N69">
        <f t="shared" si="64"/>
        <v>-1.0408842073725639E-8</v>
      </c>
      <c r="O69">
        <f t="shared" si="65"/>
        <v>-10899767</v>
      </c>
      <c r="P69">
        <f t="shared" si="66"/>
        <v>101311437</v>
      </c>
      <c r="Q69">
        <f t="shared" si="67"/>
        <v>1.835386389203108E-4</v>
      </c>
      <c r="R69">
        <f t="shared" si="68"/>
        <v>-70951320</v>
      </c>
      <c r="S69">
        <f t="shared" si="69"/>
        <v>0.36067599158703101</v>
      </c>
      <c r="T69">
        <f t="shared" si="70"/>
        <v>75568917</v>
      </c>
      <c r="U69">
        <f t="shared" si="71"/>
        <v>3717</v>
      </c>
      <c r="V69">
        <f t="shared" si="72"/>
        <v>21159.599999999999</v>
      </c>
      <c r="W69">
        <f t="shared" si="73"/>
        <v>65848991</v>
      </c>
      <c r="X69">
        <f t="shared" si="74"/>
        <v>-95094511.400000006</v>
      </c>
      <c r="Y69">
        <f t="shared" si="75"/>
        <v>-95082289.599999994</v>
      </c>
      <c r="Z69">
        <f t="shared" si="76"/>
        <v>92418631</v>
      </c>
      <c r="AA69">
        <f t="shared" si="77"/>
        <v>105834594</v>
      </c>
      <c r="AB69">
        <f t="shared" si="78"/>
        <v>92418631</v>
      </c>
      <c r="AC69">
        <f t="shared" si="79"/>
        <v>66866391</v>
      </c>
      <c r="AD69">
        <f t="shared" si="80"/>
        <v>8456.8940657799158</v>
      </c>
      <c r="AE69">
        <f t="shared" si="81"/>
        <v>-17887039.540890109</v>
      </c>
      <c r="AF69">
        <f t="shared" si="82"/>
        <v>0.22564240805224389</v>
      </c>
      <c r="AG69">
        <f t="shared" si="83"/>
        <v>1.112509534706331</v>
      </c>
      <c r="AH69">
        <f t="shared" si="84"/>
        <v>1.901639344262295</v>
      </c>
      <c r="AI69">
        <f t="shared" si="85"/>
        <v>-3.9535091109063345E-3</v>
      </c>
      <c r="AJ69" s="3">
        <f t="shared" si="86"/>
        <v>0.18157393385765228</v>
      </c>
      <c r="AK69">
        <f t="shared" si="87"/>
        <v>0.18157251469872737</v>
      </c>
      <c r="AL69">
        <f t="shared" si="88"/>
        <v>0.18156728174191264</v>
      </c>
      <c r="AM69">
        <f t="shared" si="89"/>
        <v>-0.17984538179845383</v>
      </c>
      <c r="AN69">
        <f t="shared" si="90"/>
        <v>-0.14641634611991389</v>
      </c>
      <c r="AO69">
        <f t="shared" si="91"/>
        <v>5.6434097443300057E-9</v>
      </c>
      <c r="AP69">
        <f t="shared" si="92"/>
        <v>828.32786885245901</v>
      </c>
      <c r="AQ69">
        <f t="shared" si="93"/>
        <v>1.1452689438555164</v>
      </c>
      <c r="AR69">
        <f t="shared" si="94"/>
        <v>0.18681602219619498</v>
      </c>
      <c r="AS69">
        <f t="shared" si="95"/>
        <v>-7788536</v>
      </c>
      <c r="AT69">
        <f t="shared" si="96"/>
        <v>1.3820134841732374</v>
      </c>
      <c r="AU69">
        <f t="shared" si="97"/>
        <v>0.21182364729458916</v>
      </c>
      <c r="AV69">
        <f t="shared" si="98"/>
        <v>0.2775876063097717</v>
      </c>
      <c r="AW69">
        <f t="shared" si="99"/>
        <v>0.42679182694004303</v>
      </c>
      <c r="AX69">
        <f t="shared" si="100"/>
        <v>0.29562056675018528</v>
      </c>
      <c r="AY69">
        <f t="shared" si="101"/>
        <v>0.50920321956698067</v>
      </c>
      <c r="AZ69">
        <f t="shared" si="102"/>
        <v>-3.7015748936659383E-2</v>
      </c>
      <c r="BA69">
        <f t="shared" si="103"/>
        <v>3.1459705719386812E-2</v>
      </c>
      <c r="BB69">
        <f t="shared" si="104"/>
        <v>0.16037419045334614</v>
      </c>
      <c r="BC69">
        <f t="shared" si="105"/>
        <v>0.14553634856736916</v>
      </c>
      <c r="BD69">
        <f t="shared" si="106"/>
        <v>0.22563972637446161</v>
      </c>
      <c r="BE69">
        <f t="shared" si="107"/>
        <v>-3.1459705719386812E-2</v>
      </c>
      <c r="BF69">
        <f t="shared" si="108"/>
        <v>6.7715959004392381E-2</v>
      </c>
      <c r="BG69">
        <f t="shared" si="56"/>
        <v>-0.32651064876463454</v>
      </c>
      <c r="BH69">
        <f t="shared" si="57"/>
        <v>-0.35253493227688848</v>
      </c>
      <c r="BI69">
        <f t="shared" si="58"/>
        <v>0.45716158862703149</v>
      </c>
      <c r="BJ69">
        <f>(2*(RED-GREEN-BLUE))/(GREEN-BLUE)</f>
        <v>29.602484472049689</v>
      </c>
      <c r="BK69">
        <f>SWIR1/SWIR2</f>
        <v>1.1452689438555164</v>
      </c>
      <c r="BL69">
        <f>AEROSOL/GREEN</f>
        <v>1.1539930762802912</v>
      </c>
      <c r="BM69">
        <f>GREEN/RED</f>
        <v>1.0649631324688533</v>
      </c>
      <c r="BN69">
        <f>NIR/GREEN</f>
        <v>1.4437149337471649</v>
      </c>
      <c r="BO69">
        <f>SWIR2/NIR</f>
        <v>0.6318008930047958</v>
      </c>
      <c r="BP69">
        <f>SWIR2/RED</f>
        <v>0.97139588100686503</v>
      </c>
      <c r="BQ69">
        <f>NIR/GREEN</f>
        <v>1.4437149337471649</v>
      </c>
      <c r="BR69">
        <f>NIR/SWIR2</f>
        <v>1.5827771234131658</v>
      </c>
      <c r="BS69">
        <f>NIR/RED</f>
        <v>1.5375031782354436</v>
      </c>
      <c r="BT69">
        <f>RED/BLUE</f>
        <v>0.8719654140339208</v>
      </c>
      <c r="BU69">
        <f>RED/GREEN</f>
        <v>0.93899964187656682</v>
      </c>
      <c r="BV69">
        <f>RED/NIR</f>
        <v>0.65040515958326439</v>
      </c>
      <c r="BW69">
        <f>SWIR1/NIR</f>
        <v>0.72358194145857446</v>
      </c>
      <c r="BX69">
        <f>2.5*(NIR-RED)+(NIR+(6*RED)-(7.5*BLUE))</f>
        <v>2202.5</v>
      </c>
      <c r="BY69">
        <f>NIR - 2.4*RED</f>
        <v>-6784.3999999999978</v>
      </c>
      <c r="BZ69">
        <f>(SWIR1-NIR)/(SWIR1+NIR)</f>
        <v>-0.16037419045334614</v>
      </c>
      <c r="CA69">
        <f>NIR/(RED+SWIR2)</f>
        <v>0.77990584897143223</v>
      </c>
      <c r="CB69">
        <f>(NIR/RED)</f>
        <v>1.5375031782354436</v>
      </c>
      <c r="CC69">
        <f>(0.3037*BLUE)+(0.2793*GREEN)+(0.4773*RED)+(0.5585*NIR)+(0.1863*SWIR2)</f>
        <v>17011.832900000001</v>
      </c>
      <c r="CD69">
        <f>-0.2848*BLUE-0.2435*GREEN-0.5436*RED+0.7243*NIR+0.084*SWIR1-0.18*SWIR2</f>
        <v>-765.54969999999912</v>
      </c>
      <c r="CE69">
        <f>0.1509*BLUE+0.1973*GREEN+0.3279*RED+0.3406*NIR-0.7112*SWIR1-0.4272*SWIR2</f>
        <v>224.58239999999932</v>
      </c>
      <c r="CF69">
        <f>(NIR-RED)/(NIR+RED+0.5)</f>
        <v>0.21181834122391724</v>
      </c>
      <c r="CG69">
        <f>((RED-GREEN)/(RED+GREEN))+0.5</f>
        <v>0.46854029428061317</v>
      </c>
      <c r="CH69">
        <f>(GREEN-RED)/(GREEN+RED-BLUE)</f>
        <v>7.075602326225422E-2</v>
      </c>
      <c r="CI69">
        <f>(0.1*(NIR-RED))/(0.1*(NIR+RED))</f>
        <v>0.21182364729458919</v>
      </c>
      <c r="CJ69">
        <f>(SWIR1-NIR)/(SWIR1+NIR)</f>
        <v>-0.16037419045334614</v>
      </c>
      <c r="CK69">
        <f>NDBI-NDVI</f>
        <v>-0.37219783774793536</v>
      </c>
      <c r="CL69">
        <f>(GREEN-SWIR1)/(GREEN+SWIR1)</f>
        <v>-2.1835590845399346E-2</v>
      </c>
    </row>
    <row r="70" spans="1:90" x14ac:dyDescent="0.25">
      <c r="A70">
        <v>9511</v>
      </c>
      <c r="B70">
        <v>8878</v>
      </c>
      <c r="C70">
        <v>8953</v>
      </c>
      <c r="D70">
        <v>8102</v>
      </c>
      <c r="E70">
        <v>21458</v>
      </c>
      <c r="F70">
        <v>14564</v>
      </c>
      <c r="G70">
        <v>9750</v>
      </c>
      <c r="H70">
        <v>2720</v>
      </c>
      <c r="I70">
        <f t="shared" si="59"/>
        <v>0.45182679296346412</v>
      </c>
      <c r="J70">
        <f t="shared" si="60"/>
        <v>23611.098359999996</v>
      </c>
      <c r="K70">
        <f t="shared" si="61"/>
        <v>2.1707866445187975</v>
      </c>
      <c r="L70">
        <f t="shared" si="62"/>
        <v>1.4937435897435898</v>
      </c>
      <c r="M70">
        <f t="shared" si="63"/>
        <v>1.497454327643007E-4</v>
      </c>
      <c r="N70">
        <f t="shared" si="64"/>
        <v>-5.69544370716638E-9</v>
      </c>
      <c r="O70">
        <f t="shared" si="65"/>
        <v>-19039388.600000001</v>
      </c>
      <c r="P70">
        <f t="shared" si="66"/>
        <v>192113473</v>
      </c>
      <c r="Q70">
        <f t="shared" si="67"/>
        <v>2.9582060274006144E-4</v>
      </c>
      <c r="R70">
        <f t="shared" si="68"/>
        <v>-71921454</v>
      </c>
      <c r="S70">
        <f t="shared" si="69"/>
        <v>0.86233055898661659</v>
      </c>
      <c r="T70">
        <f t="shared" si="70"/>
        <v>79484734</v>
      </c>
      <c r="U70">
        <f t="shared" si="71"/>
        <v>12505</v>
      </c>
      <c r="V70">
        <f t="shared" si="72"/>
        <v>43397.2</v>
      </c>
      <c r="W70">
        <f t="shared" si="73"/>
        <v>-28181824</v>
      </c>
      <c r="X70">
        <f t="shared" si="74"/>
        <v>-173793113.80000001</v>
      </c>
      <c r="Y70">
        <f t="shared" si="75"/>
        <v>-173779625.19999999</v>
      </c>
      <c r="Z70">
        <f t="shared" si="76"/>
        <v>209224453</v>
      </c>
      <c r="AA70">
        <f t="shared" si="77"/>
        <v>312514312</v>
      </c>
      <c r="AB70">
        <f t="shared" si="78"/>
        <v>209224453</v>
      </c>
      <c r="AC70">
        <f t="shared" si="79"/>
        <v>141999000</v>
      </c>
      <c r="AD70">
        <f t="shared" si="80"/>
        <v>26712.77407351026</v>
      </c>
      <c r="AE70">
        <f t="shared" si="81"/>
        <v>-178382566.02652696</v>
      </c>
      <c r="AF70">
        <f t="shared" si="82"/>
        <v>0.37516133621634362</v>
      </c>
      <c r="AG70">
        <f t="shared" si="83"/>
        <v>1.7975808442359911</v>
      </c>
      <c r="AH70">
        <f t="shared" si="84"/>
        <v>1.1323215960439936</v>
      </c>
      <c r="AI70">
        <f t="shared" si="85"/>
        <v>2.6543599151522101E-2</v>
      </c>
      <c r="AJ70" s="3">
        <f t="shared" si="86"/>
        <v>0.41119989477491697</v>
      </c>
      <c r="AK70">
        <f t="shared" si="87"/>
        <v>0.41119773135914578</v>
      </c>
      <c r="AL70">
        <f t="shared" si="88"/>
        <v>0.41118975396022917</v>
      </c>
      <c r="AM70">
        <f t="shared" si="89"/>
        <v>9.2315915396166862E-2</v>
      </c>
      <c r="AN70">
        <f t="shared" si="90"/>
        <v>0.11432503310570456</v>
      </c>
      <c r="AO70">
        <f t="shared" si="91"/>
        <v>3.1415926043315583</v>
      </c>
      <c r="AP70">
        <f t="shared" si="92"/>
        <v>850.2622950819673</v>
      </c>
      <c r="AQ70">
        <f t="shared" si="93"/>
        <v>1.4937435897435898</v>
      </c>
      <c r="AR70">
        <f t="shared" si="94"/>
        <v>0.42299700210756741</v>
      </c>
      <c r="AS70">
        <f t="shared" si="95"/>
        <v>1609350</v>
      </c>
      <c r="AT70">
        <f t="shared" si="96"/>
        <v>1.4733589673166712</v>
      </c>
      <c r="AU70">
        <f t="shared" si="97"/>
        <v>0.45182679296346412</v>
      </c>
      <c r="AV70">
        <f t="shared" si="98"/>
        <v>0.21037052423856881</v>
      </c>
      <c r="AW70">
        <f t="shared" si="99"/>
        <v>0.55716251655285232</v>
      </c>
      <c r="AX70">
        <f t="shared" si="100"/>
        <v>0.23246695920857893</v>
      </c>
      <c r="AY70">
        <f t="shared" si="101"/>
        <v>0.68238660864792822</v>
      </c>
      <c r="AZ70">
        <f t="shared" si="102"/>
        <v>4.2061578150412206E-3</v>
      </c>
      <c r="BA70">
        <f t="shared" si="103"/>
        <v>4.9897390794488419E-2</v>
      </c>
      <c r="BB70">
        <f t="shared" si="104"/>
        <v>0.19138304369551939</v>
      </c>
      <c r="BC70">
        <f t="shared" si="105"/>
        <v>0.41468881856540085</v>
      </c>
      <c r="BD70">
        <f t="shared" si="106"/>
        <v>0.37516021532940269</v>
      </c>
      <c r="BE70">
        <f t="shared" si="107"/>
        <v>-4.9897390794488419E-2</v>
      </c>
      <c r="BF70">
        <f t="shared" si="108"/>
        <v>0.19799292588632064</v>
      </c>
      <c r="BG70">
        <f t="shared" si="56"/>
        <v>-0.9664485925147781</v>
      </c>
      <c r="BH70">
        <f t="shared" si="57"/>
        <v>-9.4427211917874704E-2</v>
      </c>
      <c r="BI70">
        <f t="shared" si="58"/>
        <v>0.57843800405848378</v>
      </c>
      <c r="BJ70">
        <f>(2*(RED-GREEN-BLUE))/(GREEN-BLUE)</f>
        <v>-259.44</v>
      </c>
      <c r="BK70">
        <f>SWIR1/SWIR2</f>
        <v>1.4937435897435898</v>
      </c>
      <c r="BL70">
        <f>AEROSOL/GREEN</f>
        <v>1.0623254774935775</v>
      </c>
      <c r="BM70">
        <f>GREEN/RED</f>
        <v>1.1050357936312021</v>
      </c>
      <c r="BN70">
        <f>NIR/GREEN</f>
        <v>2.3967385233999776</v>
      </c>
      <c r="BO70">
        <f>SWIR2/NIR</f>
        <v>0.45437599030664555</v>
      </c>
      <c r="BP70">
        <f>SWIR2/RED</f>
        <v>1.2034065662799309</v>
      </c>
      <c r="BQ70">
        <f>NIR/GREEN</f>
        <v>2.3967385233999776</v>
      </c>
      <c r="BR70">
        <f>NIR/SWIR2</f>
        <v>2.2008205128205129</v>
      </c>
      <c r="BS70">
        <f>NIR/RED</f>
        <v>2.6484818563317698</v>
      </c>
      <c r="BT70">
        <f>RED/BLUE</f>
        <v>0.91259292633476008</v>
      </c>
      <c r="BU70">
        <f>RED/GREEN</f>
        <v>0.90494806210208867</v>
      </c>
      <c r="BV70">
        <f>RED/NIR</f>
        <v>0.37757479727840432</v>
      </c>
      <c r="BW70">
        <f>SWIR1/NIR</f>
        <v>0.6787212228539472</v>
      </c>
      <c r="BX70">
        <f>2.5*(NIR-RED)+(NIR+(6*RED)-(7.5*BLUE))</f>
        <v>36875</v>
      </c>
      <c r="BY70">
        <f>NIR - 2.4*RED</f>
        <v>2013.2000000000007</v>
      </c>
      <c r="BZ70">
        <f>(SWIR1-NIR)/(SWIR1+NIR)</f>
        <v>-0.19138304369551939</v>
      </c>
      <c r="CA70">
        <f>NIR/(RED+SWIR2)</f>
        <v>1.2019941743222049</v>
      </c>
      <c r="CB70">
        <f>(NIR/RED)</f>
        <v>2.6484818563317698</v>
      </c>
      <c r="CC70">
        <f>(0.3037*BLUE)+(0.2793*GREEN)+(0.4773*RED)+(0.5585*NIR)+(0.1863*SWIR2)</f>
        <v>22864.624099999997</v>
      </c>
      <c r="CD70">
        <f>-0.2848*BLUE-0.2435*GREEN-0.5436*RED+0.7243*NIR+0.084*SWIR1-0.18*SWIR2</f>
        <v>5897.6483000000026</v>
      </c>
      <c r="CE70">
        <f>0.1509*BLUE+0.1973*GREEN+0.3279*RED+0.3406*NIR-0.7112*SWIR1-0.4272*SWIR2</f>
        <v>-1451.7591000000002</v>
      </c>
      <c r="CF70">
        <f>(NIR-RED)/(NIR+RED+0.5)</f>
        <v>0.45181915055564015</v>
      </c>
      <c r="CG70">
        <f>((RED-GREEN)/(RED+GREEN))+0.5</f>
        <v>0.45010260920551159</v>
      </c>
      <c r="CH70">
        <f>(GREEN-RED)/(GREEN+RED-BLUE)</f>
        <v>0.10407239819004525</v>
      </c>
      <c r="CI70">
        <f>(0.1*(NIR-RED))/(0.1*(NIR+RED))</f>
        <v>0.45182679296346417</v>
      </c>
      <c r="CJ70">
        <f>(SWIR1-NIR)/(SWIR1+NIR)</f>
        <v>-0.19138304369551939</v>
      </c>
      <c r="CK70">
        <f>NDBI-NDVI</f>
        <v>-0.64320983665898357</v>
      </c>
      <c r="CL70">
        <f>(GREEN-SWIR1)/(GREEN+SWIR1)</f>
        <v>-0.23859335799634307</v>
      </c>
    </row>
    <row r="71" spans="1:90" x14ac:dyDescent="0.25">
      <c r="A71">
        <v>9742</v>
      </c>
      <c r="B71">
        <v>9221</v>
      </c>
      <c r="C71">
        <v>9430</v>
      </c>
      <c r="D71">
        <v>9078</v>
      </c>
      <c r="E71">
        <v>21628</v>
      </c>
      <c r="F71">
        <v>15289</v>
      </c>
      <c r="G71">
        <v>10702</v>
      </c>
      <c r="H71">
        <v>2720</v>
      </c>
      <c r="I71">
        <f t="shared" si="59"/>
        <v>0.40871490913827918</v>
      </c>
      <c r="J71">
        <f t="shared" si="60"/>
        <v>23597.556359999999</v>
      </c>
      <c r="K71">
        <f t="shared" si="61"/>
        <v>2.0011265779581562</v>
      </c>
      <c r="L71">
        <f t="shared" si="62"/>
        <v>1.4286114744907494</v>
      </c>
      <c r="M71">
        <f t="shared" si="63"/>
        <v>1.5936254980079682E-4</v>
      </c>
      <c r="N71">
        <f t="shared" si="64"/>
        <v>-5.043088402008192E-9</v>
      </c>
      <c r="O71">
        <f t="shared" si="65"/>
        <v>-19931795</v>
      </c>
      <c r="P71">
        <f t="shared" si="66"/>
        <v>203952039</v>
      </c>
      <c r="Q71">
        <f t="shared" si="67"/>
        <v>2.5264720016952174E-4</v>
      </c>
      <c r="R71">
        <f t="shared" si="68"/>
        <v>-83699160</v>
      </c>
      <c r="S71">
        <f t="shared" si="69"/>
        <v>0.75038295513172004</v>
      </c>
      <c r="T71">
        <f t="shared" si="70"/>
        <v>86954030</v>
      </c>
      <c r="U71">
        <f t="shared" si="71"/>
        <v>12198</v>
      </c>
      <c r="V71">
        <f t="shared" si="72"/>
        <v>42829.2</v>
      </c>
      <c r="W71">
        <f t="shared" si="73"/>
        <v>-62933632</v>
      </c>
      <c r="X71">
        <f t="shared" si="74"/>
        <v>-196277997.80000001</v>
      </c>
      <c r="Y71">
        <f t="shared" si="75"/>
        <v>-196263125.80000001</v>
      </c>
      <c r="Z71">
        <f t="shared" si="76"/>
        <v>231472286</v>
      </c>
      <c r="AA71">
        <f t="shared" si="77"/>
        <v>330670492</v>
      </c>
      <c r="AB71">
        <f t="shared" si="78"/>
        <v>231472286</v>
      </c>
      <c r="AC71">
        <f t="shared" si="79"/>
        <v>163622878</v>
      </c>
      <c r="AD71">
        <f t="shared" si="80"/>
        <v>25100.795629589826</v>
      </c>
      <c r="AE71">
        <f t="shared" si="81"/>
        <v>-157505540.63897935</v>
      </c>
      <c r="AF71">
        <f t="shared" si="82"/>
        <v>0.33795358631517602</v>
      </c>
      <c r="AG71">
        <f t="shared" si="83"/>
        <v>1.6841815377836529</v>
      </c>
      <c r="AH71">
        <f t="shared" si="84"/>
        <v>1.0237245956034839</v>
      </c>
      <c r="AI71">
        <f t="shared" si="85"/>
        <v>1.5097284641674964E-2</v>
      </c>
      <c r="AJ71" s="3">
        <f t="shared" si="86"/>
        <v>0.39274905016420891</v>
      </c>
      <c r="AK71">
        <f t="shared" si="87"/>
        <v>0.39274702686830126</v>
      </c>
      <c r="AL71">
        <f t="shared" si="88"/>
        <v>0.39273956614480621</v>
      </c>
      <c r="AM71">
        <f t="shared" si="89"/>
        <v>7.3909481367461949E-2</v>
      </c>
      <c r="AN71">
        <f t="shared" si="90"/>
        <v>7.7735698624676094E-2</v>
      </c>
      <c r="AO71">
        <f t="shared" si="91"/>
        <v>3.1415926365744649</v>
      </c>
      <c r="AP71">
        <f t="shared" si="92"/>
        <v>909.14754098360663</v>
      </c>
      <c r="AQ71">
        <f t="shared" si="93"/>
        <v>1.4286114744907494</v>
      </c>
      <c r="AR71">
        <f t="shared" si="94"/>
        <v>0.37702618249675673</v>
      </c>
      <c r="AS71">
        <f t="shared" si="95"/>
        <v>4520252</v>
      </c>
      <c r="AT71">
        <f t="shared" si="96"/>
        <v>1.414611812414154</v>
      </c>
      <c r="AU71">
        <f t="shared" si="97"/>
        <v>0.40871490913827918</v>
      </c>
      <c r="AV71">
        <f t="shared" si="98"/>
        <v>0.22618098465218259</v>
      </c>
      <c r="AW71">
        <f t="shared" si="99"/>
        <v>0.538867849312338</v>
      </c>
      <c r="AX71">
        <f t="shared" si="100"/>
        <v>0.23495116603547936</v>
      </c>
      <c r="AY71">
        <f t="shared" si="101"/>
        <v>0.65307448312760352</v>
      </c>
      <c r="AZ71">
        <f t="shared" si="102"/>
        <v>1.1205833467374403E-2</v>
      </c>
      <c r="BA71">
        <f t="shared" si="103"/>
        <v>1.9018802679922196E-2</v>
      </c>
      <c r="BB71">
        <f t="shared" si="104"/>
        <v>0.171709510523607</v>
      </c>
      <c r="BC71">
        <f t="shared" si="105"/>
        <v>0.4021848358131544</v>
      </c>
      <c r="BD71">
        <f t="shared" si="106"/>
        <v>0.33795236622332198</v>
      </c>
      <c r="BE71">
        <f t="shared" si="107"/>
        <v>-1.9018802679922196E-2</v>
      </c>
      <c r="BF71">
        <f t="shared" si="108"/>
        <v>0.1764841675964757</v>
      </c>
      <c r="BG71">
        <f t="shared" si="56"/>
        <v>-0.90469347640569131</v>
      </c>
      <c r="BH71">
        <f t="shared" si="57"/>
        <v>-0.1236096197094637</v>
      </c>
      <c r="BI71">
        <f t="shared" si="58"/>
        <v>0.54527011796528668</v>
      </c>
      <c r="BJ71">
        <f>(2*(RED-GREEN-BLUE))/(GREEN-BLUE)</f>
        <v>-91.607655502392348</v>
      </c>
      <c r="BK71">
        <f>SWIR1/SWIR2</f>
        <v>1.4286114744907494</v>
      </c>
      <c r="BL71">
        <f>AEROSOL/GREEN</f>
        <v>1.033085896076352</v>
      </c>
      <c r="BM71">
        <f>GREEN/RED</f>
        <v>1.0387750605860322</v>
      </c>
      <c r="BN71">
        <f>NIR/GREEN</f>
        <v>2.2935312831389183</v>
      </c>
      <c r="BO71">
        <f>SWIR2/NIR</f>
        <v>0.49482152764934345</v>
      </c>
      <c r="BP71">
        <f>SWIR2/RED</f>
        <v>1.1788940295219212</v>
      </c>
      <c r="BQ71">
        <f>NIR/GREEN</f>
        <v>2.2935312831389183</v>
      </c>
      <c r="BR71">
        <f>NIR/SWIR2</f>
        <v>2.020930667165016</v>
      </c>
      <c r="BS71">
        <f>NIR/RED</f>
        <v>2.3824630975985901</v>
      </c>
      <c r="BT71">
        <f>RED/BLUE</f>
        <v>0.98449192061598523</v>
      </c>
      <c r="BU71">
        <f>RED/GREEN</f>
        <v>0.96267232237539768</v>
      </c>
      <c r="BV71">
        <f>RED/NIR</f>
        <v>0.41973367856482335</v>
      </c>
      <c r="BW71">
        <f>SWIR1/NIR</f>
        <v>0.70690771222489368</v>
      </c>
      <c r="BX71">
        <f>2.5*(NIR-RED)+(NIR+(6*RED)-(7.5*BLUE))</f>
        <v>38313.5</v>
      </c>
      <c r="BY71">
        <f>NIR - 2.4*RED</f>
        <v>-159.20000000000073</v>
      </c>
      <c r="BZ71">
        <f>(SWIR1-NIR)/(SWIR1+NIR)</f>
        <v>-0.171709510523607</v>
      </c>
      <c r="CA71">
        <f>NIR/(RED+SWIR2)</f>
        <v>1.0934277047522751</v>
      </c>
      <c r="CB71">
        <f>(NIR/RED)</f>
        <v>2.3824630975985901</v>
      </c>
      <c r="CC71">
        <f>(0.3037*BLUE)+(0.2793*GREEN)+(0.4773*RED)+(0.5585*NIR)+(0.1863*SWIR2)</f>
        <v>23840.166700000002</v>
      </c>
      <c r="CD71">
        <f>-0.2848*BLUE-0.2435*GREEN-0.5436*RED+0.7243*NIR+0.084*SWIR1-0.18*SWIR2</f>
        <v>5165.9298000000008</v>
      </c>
      <c r="CE71">
        <f>0.1509*BLUE+0.1973*GREEN+0.3279*RED+0.3406*NIR-0.7112*SWIR1-0.4272*SWIR2</f>
        <v>-1850.2703000000029</v>
      </c>
      <c r="CF71">
        <f>(NIR-RED)/(NIR+RED+0.5)</f>
        <v>0.40870825395274618</v>
      </c>
      <c r="CG71">
        <f>((RED-GREEN)/(RED+GREEN))+0.5</f>
        <v>0.48098119732007782</v>
      </c>
      <c r="CH71">
        <f>(GREEN-RED)/(GREEN+RED-BLUE)</f>
        <v>3.7902444276946272E-2</v>
      </c>
      <c r="CI71">
        <f>(0.1*(NIR-RED))/(0.1*(NIR+RED))</f>
        <v>0.40871490913827913</v>
      </c>
      <c r="CJ71">
        <f>(SWIR1-NIR)/(SWIR1+NIR)</f>
        <v>-0.171709510523607</v>
      </c>
      <c r="CK71">
        <f>NDBI-NDVI</f>
        <v>-0.58042441966188618</v>
      </c>
      <c r="CL71">
        <f>(GREEN-SWIR1)/(GREEN+SWIR1)</f>
        <v>-0.2370241514624378</v>
      </c>
    </row>
    <row r="72" spans="1:90" x14ac:dyDescent="0.25">
      <c r="A72">
        <v>10990</v>
      </c>
      <c r="B72">
        <v>10582</v>
      </c>
      <c r="C72">
        <v>10549</v>
      </c>
      <c r="D72">
        <v>10744</v>
      </c>
      <c r="E72">
        <v>16604</v>
      </c>
      <c r="F72">
        <v>14354</v>
      </c>
      <c r="G72">
        <v>12912</v>
      </c>
      <c r="H72">
        <v>2720</v>
      </c>
      <c r="I72">
        <f t="shared" si="59"/>
        <v>0.21427526692994003</v>
      </c>
      <c r="J72">
        <f t="shared" si="60"/>
        <v>17285.634760000001</v>
      </c>
      <c r="K72">
        <f t="shared" si="61"/>
        <v>1.3380722527195026</v>
      </c>
      <c r="L72">
        <f t="shared" si="62"/>
        <v>1.1116790582403966</v>
      </c>
      <c r="M72">
        <f t="shared" si="63"/>
        <v>3.4129692832764505E-4</v>
      </c>
      <c r="N72">
        <f t="shared" si="64"/>
        <v>-5.5503842917890174E-9</v>
      </c>
      <c r="O72">
        <f t="shared" si="65"/>
        <v>-17558110.400000002</v>
      </c>
      <c r="P72">
        <f t="shared" si="66"/>
        <v>175155595</v>
      </c>
      <c r="Q72">
        <f t="shared" si="67"/>
        <v>1.4649926058636268E-4</v>
      </c>
      <c r="R72">
        <f t="shared" si="68"/>
        <v>-113682264</v>
      </c>
      <c r="S72">
        <f t="shared" si="69"/>
        <v>0.36441549626367736</v>
      </c>
      <c r="T72">
        <f t="shared" si="70"/>
        <v>111629518</v>
      </c>
      <c r="U72">
        <f t="shared" si="71"/>
        <v>6055</v>
      </c>
      <c r="V72">
        <f t="shared" si="72"/>
        <v>29105.599999999999</v>
      </c>
      <c r="W72">
        <f t="shared" si="73"/>
        <v>-18255521</v>
      </c>
      <c r="X72">
        <f t="shared" si="74"/>
        <v>-178342781.40000001</v>
      </c>
      <c r="Y72">
        <f t="shared" si="75"/>
        <v>-178326079.40000001</v>
      </c>
      <c r="Z72">
        <f t="shared" si="76"/>
        <v>214401397</v>
      </c>
      <c r="AA72">
        <f t="shared" si="77"/>
        <v>238333816</v>
      </c>
      <c r="AB72">
        <f t="shared" si="78"/>
        <v>214401397</v>
      </c>
      <c r="AC72">
        <f t="shared" si="79"/>
        <v>185338848</v>
      </c>
      <c r="AD72">
        <f t="shared" si="80"/>
        <v>11720.892846042745</v>
      </c>
      <c r="AE72">
        <f t="shared" si="81"/>
        <v>-34354599.509257957</v>
      </c>
      <c r="AF72">
        <f t="shared" si="82"/>
        <v>0.12508690166593706</v>
      </c>
      <c r="AG72">
        <f t="shared" si="83"/>
        <v>1.3360014892032763</v>
      </c>
      <c r="AH72">
        <f t="shared" si="84"/>
        <v>0.94788483191249795</v>
      </c>
      <c r="AI72">
        <f t="shared" si="85"/>
        <v>-5.3743164246652835E-3</v>
      </c>
      <c r="AJ72" s="3">
        <f t="shared" si="86"/>
        <v>0.22299561742717194</v>
      </c>
      <c r="AK72">
        <f t="shared" si="87"/>
        <v>0.22299430342545767</v>
      </c>
      <c r="AL72">
        <f t="shared" si="88"/>
        <v>0.22298945817796806</v>
      </c>
      <c r="AM72">
        <f t="shared" si="89"/>
        <v>-0.11996819928448391</v>
      </c>
      <c r="AN72">
        <f t="shared" si="90"/>
        <v>-0.12373011056284139</v>
      </c>
      <c r="AO72">
        <f t="shared" si="91"/>
        <v>9.3793479139673406E-8</v>
      </c>
      <c r="AP72">
        <f t="shared" si="92"/>
        <v>1045.0819672131149</v>
      </c>
      <c r="AQ72">
        <f t="shared" si="93"/>
        <v>1.1116790582403966</v>
      </c>
      <c r="AR72">
        <f t="shared" si="94"/>
        <v>0.18904672504582287</v>
      </c>
      <c r="AS72">
        <f t="shared" si="95"/>
        <v>-547932</v>
      </c>
      <c r="AT72">
        <f t="shared" si="96"/>
        <v>1.1567507315034138</v>
      </c>
      <c r="AU72">
        <f t="shared" si="97"/>
        <v>0.21427526692994001</v>
      </c>
      <c r="AV72">
        <f t="shared" si="98"/>
        <v>0.28350529065625246</v>
      </c>
      <c r="AW72">
        <f t="shared" si="99"/>
        <v>0.43813494471857933</v>
      </c>
      <c r="AX72">
        <f t="shared" si="100"/>
        <v>0.2783597646251682</v>
      </c>
      <c r="AY72">
        <f t="shared" si="101"/>
        <v>0.51110302147797593</v>
      </c>
      <c r="AZ72">
        <f t="shared" si="102"/>
        <v>-1.5616866215512754E-3</v>
      </c>
      <c r="BA72">
        <f t="shared" si="103"/>
        <v>-9.1579392288545537E-3</v>
      </c>
      <c r="BB72">
        <f t="shared" si="104"/>
        <v>7.2679113637831902E-2</v>
      </c>
      <c r="BC72">
        <f t="shared" si="105"/>
        <v>0.22151107187522989</v>
      </c>
      <c r="BD72">
        <f t="shared" si="106"/>
        <v>0.12508469982382436</v>
      </c>
      <c r="BE72">
        <f t="shared" si="107"/>
        <v>9.1579392288545537E-3</v>
      </c>
      <c r="BF72">
        <f t="shared" si="108"/>
        <v>5.2886378640064548E-2</v>
      </c>
      <c r="BG72">
        <f t="shared" si="56"/>
        <v>-0.45370497000646637</v>
      </c>
      <c r="BH72">
        <f t="shared" si="57"/>
        <v>-0.31500237216114196</v>
      </c>
      <c r="BI72">
        <f t="shared" si="58"/>
        <v>0.43348273134721854</v>
      </c>
      <c r="BJ72">
        <f>(2*(RED-GREEN-BLUE))/(GREEN-BLUE)</f>
        <v>629.5151515151515</v>
      </c>
      <c r="BK72">
        <f>SWIR1/SWIR2</f>
        <v>1.1116790582403966</v>
      </c>
      <c r="BL72">
        <f>AEROSOL/GREEN</f>
        <v>1.0418049104180491</v>
      </c>
      <c r="BM72">
        <f>GREEN/RED</f>
        <v>0.98185033507073716</v>
      </c>
      <c r="BN72">
        <f>NIR/GREEN</f>
        <v>1.5739880557398807</v>
      </c>
      <c r="BO72">
        <f>SWIR2/NIR</f>
        <v>0.77764394121898339</v>
      </c>
      <c r="BP72">
        <f>SWIR2/RED</f>
        <v>1.2017870439314966</v>
      </c>
      <c r="BQ72">
        <f>NIR/GREEN</f>
        <v>1.5739880557398807</v>
      </c>
      <c r="BR72">
        <f>NIR/SWIR2</f>
        <v>1.2859355638166048</v>
      </c>
      <c r="BS72">
        <f>NIR/RED</f>
        <v>1.5454206999255398</v>
      </c>
      <c r="BT72">
        <f>RED/BLUE</f>
        <v>1.0153090153090154</v>
      </c>
      <c r="BU72">
        <f>RED/GREEN</f>
        <v>1.0184851644705659</v>
      </c>
      <c r="BV72">
        <f>RED/NIR</f>
        <v>0.64707299445916644</v>
      </c>
      <c r="BW72">
        <f>SWIR1/NIR</f>
        <v>0.86449048422066976</v>
      </c>
      <c r="BX72">
        <f>2.5*(NIR-RED)+(NIR+(6*RED)-(7.5*BLUE))</f>
        <v>16353</v>
      </c>
      <c r="BY72">
        <f>NIR - 2.4*RED</f>
        <v>-9181.5999999999985</v>
      </c>
      <c r="BZ72">
        <f>(SWIR1-NIR)/(SWIR1+NIR)</f>
        <v>-7.2679113637831902E-2</v>
      </c>
      <c r="CA72">
        <f>NIR/(RED+SWIR2)</f>
        <v>0.70189381129523165</v>
      </c>
      <c r="CB72">
        <f>(NIR/RED)</f>
        <v>1.5454206999255398</v>
      </c>
      <c r="CC72">
        <f>(0.3037*BLUE)+(0.2793*GREEN)+(0.4773*RED)+(0.5585*NIR)+(0.1863*SWIR2)</f>
        <v>22967.0399</v>
      </c>
      <c r="CD72">
        <f>-0.2848*BLUE-0.2435*GREEN-0.5436*RED+0.7243*NIR+0.084*SWIR1-0.18*SWIR2</f>
        <v>-515.02030000000082</v>
      </c>
      <c r="CE72">
        <f>0.1509*BLUE+0.1973*GREEN+0.3279*RED+0.3406*NIR-0.7112*SWIR1-0.4272*SWIR2</f>
        <v>-2868.1496999999999</v>
      </c>
      <c r="CF72">
        <f>(NIR-RED)/(NIR+RED+0.5)</f>
        <v>0.21427134943415543</v>
      </c>
      <c r="CG72">
        <f>((RED-GREEN)/(RED+GREEN))+0.5</f>
        <v>0.50915793922885455</v>
      </c>
      <c r="CH72">
        <f>(GREEN-RED)/(GREEN+RED-BLUE)</f>
        <v>-1.8205583045467277E-2</v>
      </c>
      <c r="CI72">
        <f>(0.1*(NIR-RED))/(0.1*(NIR+RED))</f>
        <v>0.21427526692994001</v>
      </c>
      <c r="CJ72">
        <f>(SWIR1-NIR)/(SWIR1+NIR)</f>
        <v>-7.2679113637831902E-2</v>
      </c>
      <c r="CK72">
        <f>NDBI-NDVI</f>
        <v>-0.28695438056777195</v>
      </c>
      <c r="CL72">
        <f>(GREEN-SWIR1)/(GREEN+SWIR1)</f>
        <v>-0.15279283620447337</v>
      </c>
    </row>
    <row r="73" spans="1:90" x14ac:dyDescent="0.25">
      <c r="A73">
        <v>11554</v>
      </c>
      <c r="B73">
        <v>11004</v>
      </c>
      <c r="C73">
        <v>10984</v>
      </c>
      <c r="D73">
        <v>11625</v>
      </c>
      <c r="E73">
        <v>13329</v>
      </c>
      <c r="F73">
        <v>14036</v>
      </c>
      <c r="G73">
        <v>13793</v>
      </c>
      <c r="H73">
        <v>2720</v>
      </c>
      <c r="I73">
        <f t="shared" si="59"/>
        <v>6.8285645587881708E-2</v>
      </c>
      <c r="J73">
        <f t="shared" si="60"/>
        <v>13216.179760000001</v>
      </c>
      <c r="K73">
        <f t="shared" si="61"/>
        <v>0.90179623079511939</v>
      </c>
      <c r="L73">
        <f t="shared" si="62"/>
        <v>1.017617632132241</v>
      </c>
      <c r="M73">
        <f t="shared" si="63"/>
        <v>1.1737089201877935E-3</v>
      </c>
      <c r="N73">
        <f t="shared" si="64"/>
        <v>-6.3902023713188974E-9</v>
      </c>
      <c r="O73">
        <f t="shared" si="65"/>
        <v>-14654894.700000001</v>
      </c>
      <c r="P73">
        <f t="shared" si="66"/>
        <v>146405735</v>
      </c>
      <c r="Q73">
        <f t="shared" si="67"/>
        <v>1.043864389258276E-4</v>
      </c>
      <c r="R73">
        <f t="shared" si="68"/>
        <v>-127909875</v>
      </c>
      <c r="S73">
        <f t="shared" si="69"/>
        <v>0.18352703942489787</v>
      </c>
      <c r="T73">
        <f t="shared" si="70"/>
        <v>120867936</v>
      </c>
      <c r="U73">
        <f t="shared" si="71"/>
        <v>2345</v>
      </c>
      <c r="V73">
        <f t="shared" si="72"/>
        <v>20364.599999999999</v>
      </c>
      <c r="W73">
        <f t="shared" si="73"/>
        <v>-6348801.5</v>
      </c>
      <c r="X73">
        <f t="shared" si="74"/>
        <v>-154906009.40000001</v>
      </c>
      <c r="Y73">
        <f t="shared" si="75"/>
        <v>-154888401.5</v>
      </c>
      <c r="Z73">
        <f t="shared" si="76"/>
        <v>183857881</v>
      </c>
      <c r="AA73">
        <f t="shared" si="77"/>
        <v>187085844</v>
      </c>
      <c r="AB73">
        <f t="shared" si="78"/>
        <v>183857881</v>
      </c>
      <c r="AC73">
        <f t="shared" si="79"/>
        <v>193598548</v>
      </c>
      <c r="AD73">
        <f t="shared" si="80"/>
        <v>3408.9658378248414</v>
      </c>
      <c r="AE73">
        <f t="shared" si="81"/>
        <v>-2925103.1800263808</v>
      </c>
      <c r="AF73">
        <f t="shared" si="82"/>
        <v>-1.7104857584879059E-2</v>
      </c>
      <c r="AG73">
        <f t="shared" si="83"/>
        <v>1.2073978494623656</v>
      </c>
      <c r="AH73">
        <f t="shared" si="84"/>
        <v>0.58125421443020908</v>
      </c>
      <c r="AI73">
        <f t="shared" si="85"/>
        <v>-1.4821624772966792E-2</v>
      </c>
      <c r="AJ73" s="3">
        <f t="shared" si="86"/>
        <v>9.6450458602393777E-2</v>
      </c>
      <c r="AK73">
        <f t="shared" si="87"/>
        <v>9.6449823881387689E-2</v>
      </c>
      <c r="AL73">
        <f t="shared" si="88"/>
        <v>9.6447483419875579E-2</v>
      </c>
      <c r="AM73">
        <f t="shared" si="89"/>
        <v>-0.24517937537163406</v>
      </c>
      <c r="AN73">
        <f t="shared" si="90"/>
        <v>-0.25822249429573152</v>
      </c>
      <c r="AO73">
        <f t="shared" si="91"/>
        <v>1.487053857819201E-7</v>
      </c>
      <c r="AP73">
        <f t="shared" si="92"/>
        <v>1102.0655737704919</v>
      </c>
      <c r="AQ73">
        <f t="shared" si="93"/>
        <v>1.017617632132241</v>
      </c>
      <c r="AR73">
        <f t="shared" si="94"/>
        <v>5.9404606398541823E-2</v>
      </c>
      <c r="AS73">
        <f t="shared" si="95"/>
        <v>-266580</v>
      </c>
      <c r="AT73">
        <f t="shared" si="96"/>
        <v>0.94962952408093471</v>
      </c>
      <c r="AU73">
        <f t="shared" si="97"/>
        <v>6.8285645587881708E-2</v>
      </c>
      <c r="AV73">
        <f t="shared" si="98"/>
        <v>0.32347376036507319</v>
      </c>
      <c r="AW73">
        <f t="shared" si="99"/>
        <v>0.37088875285213424</v>
      </c>
      <c r="AX73">
        <f t="shared" si="100"/>
        <v>0.30563748678279257</v>
      </c>
      <c r="AY73">
        <f t="shared" si="101"/>
        <v>0.39268082438680352</v>
      </c>
      <c r="AZ73">
        <f t="shared" si="102"/>
        <v>-9.0958704748044384E-4</v>
      </c>
      <c r="BA73">
        <f t="shared" si="103"/>
        <v>-2.8351541421557786E-2</v>
      </c>
      <c r="BB73">
        <f t="shared" si="104"/>
        <v>-2.5835921797917046E-2</v>
      </c>
      <c r="BC73">
        <f t="shared" si="105"/>
        <v>9.554925409937122E-2</v>
      </c>
      <c r="BD73">
        <f t="shared" si="106"/>
        <v>-1.7107882899491188E-2</v>
      </c>
      <c r="BE73">
        <f t="shared" si="107"/>
        <v>2.8351541421557786E-2</v>
      </c>
      <c r="BF73">
        <f t="shared" si="108"/>
        <v>8.7318983793884079E-3</v>
      </c>
      <c r="BG73">
        <f t="shared" si="56"/>
        <v>-0.14235535490565801</v>
      </c>
      <c r="BH73">
        <f t="shared" si="57"/>
        <v>-0.43210770738357973</v>
      </c>
      <c r="BI73">
        <f t="shared" si="58"/>
        <v>0.35341231436676124</v>
      </c>
      <c r="BJ73">
        <f>(2*(RED-GREEN-BLUE))/(GREEN-BLUE)</f>
        <v>1036.3</v>
      </c>
      <c r="BK73">
        <f>SWIR1/SWIR2</f>
        <v>1.017617632132241</v>
      </c>
      <c r="BL73">
        <f>AEROSOL/GREEN</f>
        <v>1.0518936635105609</v>
      </c>
      <c r="BM73">
        <f>GREEN/RED</f>
        <v>0.94486021505376339</v>
      </c>
      <c r="BN73">
        <f>NIR/GREEN</f>
        <v>1.2134923525127459</v>
      </c>
      <c r="BO73">
        <f>SWIR2/NIR</f>
        <v>1.034811313676945</v>
      </c>
      <c r="BP73">
        <f>SWIR2/RED</f>
        <v>1.186494623655914</v>
      </c>
      <c r="BQ73">
        <f>NIR/GREEN</f>
        <v>1.2134923525127459</v>
      </c>
      <c r="BR73">
        <f>NIR/SWIR2</f>
        <v>0.96635974769810773</v>
      </c>
      <c r="BS73">
        <f>NIR/RED</f>
        <v>1.1465806451612903</v>
      </c>
      <c r="BT73">
        <f>RED/BLUE</f>
        <v>1.056434023991276</v>
      </c>
      <c r="BU73">
        <f>RED/GREEN</f>
        <v>1.0583576110706483</v>
      </c>
      <c r="BV73">
        <f>RED/NIR</f>
        <v>0.87215845149673643</v>
      </c>
      <c r="BW73">
        <f>SWIR1/NIR</f>
        <v>1.0530422387275864</v>
      </c>
      <c r="BX73">
        <f>2.5*(NIR-RED)+(NIR+(6*RED)-(7.5*BLUE))</f>
        <v>4809</v>
      </c>
      <c r="BY73">
        <f>NIR - 2.4*RED</f>
        <v>-14571</v>
      </c>
      <c r="BZ73">
        <f>(SWIR1-NIR)/(SWIR1+NIR)</f>
        <v>2.5835921797917046E-2</v>
      </c>
      <c r="CA73">
        <f>NIR/(RED+SWIR2)</f>
        <v>0.52439216303407032</v>
      </c>
      <c r="CB73">
        <f>(NIR/RED)</f>
        <v>1.1465806451612903</v>
      </c>
      <c r="CC73">
        <f>(0.3037*BLUE)+(0.2793*GREEN)+(0.4773*RED)+(0.5585*NIR)+(0.1863*SWIR2)</f>
        <v>21972.240900000004</v>
      </c>
      <c r="CD73">
        <f>-0.2848*BLUE-0.2435*GREEN-0.5436*RED+0.7243*NIR+0.084*SWIR1-0.18*SWIR2</f>
        <v>-3777.414499999998</v>
      </c>
      <c r="CE73">
        <f>0.1509*BLUE+0.1973*GREEN+0.3279*RED+0.3406*NIR-0.7112*SWIR1-0.4272*SWIR2</f>
        <v>-3695.4310999999998</v>
      </c>
      <c r="CF73">
        <f>(NIR-RED)/(NIR+RED+0.5)</f>
        <v>6.8284277384840414E-2</v>
      </c>
      <c r="CG73">
        <f>((RED-GREEN)/(RED+GREEN))+0.5</f>
        <v>0.52835154142155782</v>
      </c>
      <c r="CH73">
        <f>(GREEN-RED)/(GREEN+RED-BLUE)</f>
        <v>-5.5234812580784144E-2</v>
      </c>
      <c r="CI73">
        <f>(0.1*(NIR-RED))/(0.1*(NIR+RED))</f>
        <v>6.8285645587881708E-2</v>
      </c>
      <c r="CJ73">
        <f>(SWIR1-NIR)/(SWIR1+NIR)</f>
        <v>2.5835921797917046E-2</v>
      </c>
      <c r="CK73">
        <f>NDBI-NDVI</f>
        <v>-4.2449723789964658E-2</v>
      </c>
      <c r="CL73">
        <f>(GREEN-SWIR1)/(GREEN+SWIR1)</f>
        <v>-0.12198241406874501</v>
      </c>
    </row>
    <row r="74" spans="1:90" x14ac:dyDescent="0.25">
      <c r="A74">
        <v>11967</v>
      </c>
      <c r="B74">
        <v>11457</v>
      </c>
      <c r="C74">
        <v>11442</v>
      </c>
      <c r="D74">
        <v>12059</v>
      </c>
      <c r="E74">
        <v>12877</v>
      </c>
      <c r="F74">
        <v>13915</v>
      </c>
      <c r="G74">
        <v>13917</v>
      </c>
      <c r="H74">
        <v>2720</v>
      </c>
      <c r="I74">
        <f t="shared" si="59"/>
        <v>3.2803978184151428E-2</v>
      </c>
      <c r="J74">
        <f t="shared" si="60"/>
        <v>12585.802960000003</v>
      </c>
      <c r="K74">
        <f t="shared" si="61"/>
        <v>0.85637300521349724</v>
      </c>
      <c r="L74">
        <f t="shared" si="62"/>
        <v>0.99985629086728467</v>
      </c>
      <c r="M74">
        <f t="shared" si="63"/>
        <v>2.4449877750611247E-3</v>
      </c>
      <c r="N74">
        <f t="shared" si="64"/>
        <v>-6.3764498718581548E-9</v>
      </c>
      <c r="O74">
        <f t="shared" si="65"/>
        <v>-14740434.200000001</v>
      </c>
      <c r="P74">
        <f t="shared" si="66"/>
        <v>147338633</v>
      </c>
      <c r="Q74">
        <f t="shared" si="67"/>
        <v>9.3325743197095437E-5</v>
      </c>
      <c r="R74">
        <f t="shared" si="68"/>
        <v>-138147904</v>
      </c>
      <c r="S74">
        <f t="shared" si="69"/>
        <v>0.1512524355083992</v>
      </c>
      <c r="T74">
        <f t="shared" si="70"/>
        <v>131090994</v>
      </c>
      <c r="U74">
        <f t="shared" si="71"/>
        <v>1435</v>
      </c>
      <c r="V74">
        <f t="shared" si="72"/>
        <v>18845.8</v>
      </c>
      <c r="W74">
        <f t="shared" si="73"/>
        <v>8431287</v>
      </c>
      <c r="X74">
        <f t="shared" si="74"/>
        <v>-155240778.19999999</v>
      </c>
      <c r="Y74">
        <f t="shared" si="75"/>
        <v>-155222607.90000001</v>
      </c>
      <c r="Z74">
        <f t="shared" si="76"/>
        <v>179220651</v>
      </c>
      <c r="AA74">
        <f t="shared" si="77"/>
        <v>179183455</v>
      </c>
      <c r="AB74">
        <f t="shared" si="78"/>
        <v>179220651</v>
      </c>
      <c r="AC74">
        <f t="shared" si="79"/>
        <v>193655055</v>
      </c>
      <c r="AD74">
        <f t="shared" si="80"/>
        <v>1636.9835782888538</v>
      </c>
      <c r="AE74">
        <f t="shared" si="81"/>
        <v>-692409.95031855616</v>
      </c>
      <c r="AF74">
        <f t="shared" si="82"/>
        <v>-3.8811500433677239E-2</v>
      </c>
      <c r="AG74">
        <f t="shared" si="83"/>
        <v>1.1539099427813251</v>
      </c>
      <c r="AH74">
        <f t="shared" si="84"/>
        <v>0.40893470790378006</v>
      </c>
      <c r="AI74">
        <f t="shared" si="85"/>
        <v>-1.3620689655172415E-2</v>
      </c>
      <c r="AJ74" s="3">
        <f t="shared" si="86"/>
        <v>5.9007360500020561E-2</v>
      </c>
      <c r="AK74">
        <f t="shared" si="87"/>
        <v>5.9006972280292579E-2</v>
      </c>
      <c r="AL74">
        <f t="shared" si="88"/>
        <v>5.900554076419371E-2</v>
      </c>
      <c r="AM74">
        <f t="shared" si="89"/>
        <v>-0.28013193202146691</v>
      </c>
      <c r="AN74">
        <f t="shared" si="90"/>
        <v>-0.29204464236626532</v>
      </c>
      <c r="AO74">
        <f t="shared" si="91"/>
        <v>1.9032199340971802E-7</v>
      </c>
      <c r="AP74">
        <f t="shared" si="92"/>
        <v>1146.1639344262296</v>
      </c>
      <c r="AQ74">
        <f t="shared" si="93"/>
        <v>0.99985629086728467</v>
      </c>
      <c r="AR74">
        <f t="shared" si="94"/>
        <v>2.8503400534418775E-2</v>
      </c>
      <c r="AS74">
        <f t="shared" si="95"/>
        <v>-193155</v>
      </c>
      <c r="AT74">
        <f t="shared" si="96"/>
        <v>0.92540424002874599</v>
      </c>
      <c r="AU74">
        <f t="shared" si="97"/>
        <v>3.2803978184151379E-2</v>
      </c>
      <c r="AV74">
        <f t="shared" si="98"/>
        <v>0.33149156083347076</v>
      </c>
      <c r="AW74">
        <f t="shared" si="99"/>
        <v>0.35397767881686731</v>
      </c>
      <c r="AX74">
        <f t="shared" si="100"/>
        <v>0.31453076034966188</v>
      </c>
      <c r="AY74">
        <f t="shared" si="101"/>
        <v>0.3621770290640785</v>
      </c>
      <c r="AZ74">
        <f t="shared" si="102"/>
        <v>-6.5505043888379401E-4</v>
      </c>
      <c r="BA74">
        <f t="shared" si="103"/>
        <v>-2.625420194885324E-2</v>
      </c>
      <c r="BB74">
        <f t="shared" si="104"/>
        <v>-3.8742908330845031E-2</v>
      </c>
      <c r="BC74">
        <f t="shared" si="105"/>
        <v>5.8354565628338947E-2</v>
      </c>
      <c r="BD74">
        <f t="shared" si="106"/>
        <v>-3.8814659998507126E-2</v>
      </c>
      <c r="BE74">
        <f t="shared" si="107"/>
        <v>2.625420194885324E-2</v>
      </c>
      <c r="BF74">
        <f t="shared" si="108"/>
        <v>-7.185972980741592E-5</v>
      </c>
      <c r="BG74">
        <f t="shared" si="56"/>
        <v>-6.7978556354266917E-2</v>
      </c>
      <c r="BH74">
        <f t="shared" si="57"/>
        <v>-0.46160760949095853</v>
      </c>
      <c r="BI74">
        <f t="shared" si="58"/>
        <v>0.33729013821339271</v>
      </c>
      <c r="BJ74">
        <f>(2*(RED-GREEN-BLUE))/(GREEN-BLUE)</f>
        <v>1445.3333333333333</v>
      </c>
      <c r="BK74">
        <f>SWIR1/SWIR2</f>
        <v>0.99985629086728467</v>
      </c>
      <c r="BL74">
        <f>AEROSOL/GREEN</f>
        <v>1.045883586785527</v>
      </c>
      <c r="BM74">
        <f>GREEN/RED</f>
        <v>0.94883489509909613</v>
      </c>
      <c r="BN74">
        <f>NIR/GREEN</f>
        <v>1.1254151372137737</v>
      </c>
      <c r="BO74">
        <f>SWIR2/NIR</f>
        <v>1.0807641531412595</v>
      </c>
      <c r="BP74">
        <f>SWIR2/RED</f>
        <v>1.1540757940127706</v>
      </c>
      <c r="BQ74">
        <f>NIR/GREEN</f>
        <v>1.1254151372137737</v>
      </c>
      <c r="BR74">
        <f>NIR/SWIR2</f>
        <v>0.92527125098800034</v>
      </c>
      <c r="BS74">
        <f>NIR/RED</f>
        <v>1.0678331536611658</v>
      </c>
      <c r="BT74">
        <f>RED/BLUE</f>
        <v>1.0525442960635418</v>
      </c>
      <c r="BU74">
        <f>RED/GREEN</f>
        <v>1.0539241391365146</v>
      </c>
      <c r="BV74">
        <f>RED/NIR</f>
        <v>0.93647588724081698</v>
      </c>
      <c r="BW74">
        <f>SWIR1/NIR</f>
        <v>1.0806088374621419</v>
      </c>
      <c r="BX74">
        <f>2.5*(NIR-RED)+(NIR+(6*RED)-(7.5*BLUE))</f>
        <v>1348.5</v>
      </c>
      <c r="BY74">
        <f>NIR - 2.4*RED</f>
        <v>-16064.599999999999</v>
      </c>
      <c r="BZ74">
        <f>(SWIR1-NIR)/(SWIR1+NIR)</f>
        <v>3.8742908330845031E-2</v>
      </c>
      <c r="CA74">
        <f>NIR/(RED+SWIR2)</f>
        <v>0.49572682476131813</v>
      </c>
      <c r="CB74">
        <f>(NIR/RED)</f>
        <v>1.0678331536611658</v>
      </c>
      <c r="CC74">
        <f>(0.3037*BLUE)+(0.2793*GREEN)+(0.4773*RED)+(0.5585*NIR)+(0.1863*SWIR2)</f>
        <v>22215.543799999999</v>
      </c>
      <c r="CD74">
        <f>-0.2848*BLUE-0.2435*GREEN-0.5436*RED+0.7243*NIR+0.084*SWIR1-0.18*SWIR2</f>
        <v>-4613.7418999999982</v>
      </c>
      <c r="CE74">
        <f>0.1509*BLUE+0.1973*GREEN+0.3279*RED+0.3406*NIR-0.7112*SWIR1-0.4272*SWIR2</f>
        <v>-3515.2701999999999</v>
      </c>
      <c r="CF74">
        <f>(NIR-RED)/(NIR+RED+0.5)</f>
        <v>3.2803320433902113E-2</v>
      </c>
      <c r="CG74">
        <f>((RED-GREEN)/(RED+GREEN))+0.5</f>
        <v>0.5262542019488532</v>
      </c>
      <c r="CH74">
        <f>(GREEN-RED)/(GREEN+RED-BLUE)</f>
        <v>-5.1228827632015944E-2</v>
      </c>
      <c r="CI74">
        <f>(0.1*(NIR-RED))/(0.1*(NIR+RED))</f>
        <v>3.2803978184151428E-2</v>
      </c>
      <c r="CJ74">
        <f>(SWIR1-NIR)/(SWIR1+NIR)</f>
        <v>3.8742908330845031E-2</v>
      </c>
      <c r="CK74">
        <f>NDBI-NDVI</f>
        <v>5.9389301466936037E-3</v>
      </c>
      <c r="CL74">
        <f>(GREEN-SWIR1)/(GREEN+SWIR1)</f>
        <v>-9.7527310013014151E-2</v>
      </c>
    </row>
    <row r="75" spans="1:90" x14ac:dyDescent="0.25">
      <c r="A75">
        <v>11716</v>
      </c>
      <c r="B75">
        <v>11283</v>
      </c>
      <c r="C75">
        <v>11232</v>
      </c>
      <c r="D75">
        <v>11657</v>
      </c>
      <c r="E75">
        <v>12842</v>
      </c>
      <c r="F75">
        <v>13693</v>
      </c>
      <c r="G75">
        <v>13618</v>
      </c>
      <c r="H75">
        <v>2720</v>
      </c>
      <c r="I75">
        <f t="shared" si="59"/>
        <v>4.8369321196783541E-2</v>
      </c>
      <c r="J75">
        <f t="shared" si="60"/>
        <v>12632.823960000002</v>
      </c>
      <c r="K75">
        <f t="shared" si="61"/>
        <v>0.87956535297777627</v>
      </c>
      <c r="L75">
        <f t="shared" si="62"/>
        <v>1.005507416654428</v>
      </c>
      <c r="M75">
        <f t="shared" si="63"/>
        <v>1.6877637130801688E-3</v>
      </c>
      <c r="N75">
        <f t="shared" si="64"/>
        <v>-6.6143445289799985E-9</v>
      </c>
      <c r="O75">
        <f t="shared" si="65"/>
        <v>-14477061.4</v>
      </c>
      <c r="P75">
        <f t="shared" si="66"/>
        <v>144241343</v>
      </c>
      <c r="Q75">
        <f t="shared" si="67"/>
        <v>9.8081878342665851E-5</v>
      </c>
      <c r="R75">
        <f t="shared" si="68"/>
        <v>-131514274</v>
      </c>
      <c r="S75">
        <f t="shared" si="69"/>
        <v>0.16489954218696401</v>
      </c>
      <c r="T75">
        <f t="shared" si="70"/>
        <v>126730656</v>
      </c>
      <c r="U75">
        <f t="shared" si="71"/>
        <v>1610</v>
      </c>
      <c r="V75">
        <f t="shared" si="72"/>
        <v>19163.8</v>
      </c>
      <c r="W75">
        <f t="shared" si="73"/>
        <v>21463500.5</v>
      </c>
      <c r="X75">
        <f t="shared" si="74"/>
        <v>-149656715.19999999</v>
      </c>
      <c r="Y75">
        <f t="shared" si="75"/>
        <v>-149639111.19999999</v>
      </c>
      <c r="Z75">
        <f t="shared" si="76"/>
        <v>174893588</v>
      </c>
      <c r="AA75">
        <f t="shared" si="77"/>
        <v>175845506</v>
      </c>
      <c r="AB75">
        <f t="shared" si="78"/>
        <v>174893588</v>
      </c>
      <c r="AC75">
        <f t="shared" si="79"/>
        <v>186471274</v>
      </c>
      <c r="AD75">
        <f t="shared" si="80"/>
        <v>2370.9757954243964</v>
      </c>
      <c r="AE75">
        <f t="shared" si="81"/>
        <v>-1426324.704826663</v>
      </c>
      <c r="AF75">
        <f t="shared" si="82"/>
        <v>-2.9324130049296827E-2</v>
      </c>
      <c r="AG75">
        <f t="shared" si="83"/>
        <v>1.1746590031740585</v>
      </c>
      <c r="AH75">
        <f t="shared" si="84"/>
        <v>0.62298387096774188</v>
      </c>
      <c r="AI75">
        <f t="shared" si="85"/>
        <v>-1.0483657827504185E-2</v>
      </c>
      <c r="AJ75" s="3">
        <f t="shared" si="86"/>
        <v>6.6877128852704165E-2</v>
      </c>
      <c r="AK75">
        <f t="shared" si="87"/>
        <v>6.6876684378603446E-2</v>
      </c>
      <c r="AL75">
        <f t="shared" si="88"/>
        <v>6.687504543141673E-2</v>
      </c>
      <c r="AM75">
        <f t="shared" si="89"/>
        <v>-0.27358090335718527</v>
      </c>
      <c r="AN75">
        <f t="shared" si="90"/>
        <v>-0.2811844056981333</v>
      </c>
      <c r="AO75">
        <f t="shared" si="91"/>
        <v>5.6938566446894178E-8</v>
      </c>
      <c r="AP75">
        <f t="shared" si="92"/>
        <v>1120.3934426229509</v>
      </c>
      <c r="AQ75">
        <f t="shared" si="93"/>
        <v>1.005507416654428</v>
      </c>
      <c r="AR75">
        <f t="shared" si="94"/>
        <v>4.2045869109781336E-2</v>
      </c>
      <c r="AS75">
        <f t="shared" si="95"/>
        <v>-654942</v>
      </c>
      <c r="AT75">
        <f t="shared" si="96"/>
        <v>0.93785145694880601</v>
      </c>
      <c r="AU75">
        <f t="shared" si="97"/>
        <v>4.8369321196783541E-2</v>
      </c>
      <c r="AV75">
        <f t="shared" si="98"/>
        <v>0.32624331812711649</v>
      </c>
      <c r="AW75">
        <f t="shared" si="99"/>
        <v>0.35940779715093335</v>
      </c>
      <c r="AX75">
        <f t="shared" si="100"/>
        <v>0.31434888472195011</v>
      </c>
      <c r="AY75">
        <f t="shared" si="101"/>
        <v>0.37564607268150291</v>
      </c>
      <c r="AZ75">
        <f t="shared" si="102"/>
        <v>-2.2651565622918055E-3</v>
      </c>
      <c r="BA75">
        <f t="shared" si="103"/>
        <v>-1.8567871029752284E-2</v>
      </c>
      <c r="BB75">
        <f t="shared" si="104"/>
        <v>-3.2070849820991142E-2</v>
      </c>
      <c r="BC75">
        <f t="shared" si="105"/>
        <v>6.4621761658031088E-2</v>
      </c>
      <c r="BD75">
        <f t="shared" si="106"/>
        <v>-2.9327286470143613E-2</v>
      </c>
      <c r="BE75">
        <f t="shared" si="107"/>
        <v>1.8567871029752284E-2</v>
      </c>
      <c r="BF75">
        <f t="shared" si="108"/>
        <v>2.7461462414411775E-3</v>
      </c>
      <c r="BG75">
        <f t="shared" si="56"/>
        <v>-9.9130258706853769E-2</v>
      </c>
      <c r="BH75">
        <f t="shared" si="57"/>
        <v>-0.45369464414855148</v>
      </c>
      <c r="BI75">
        <f t="shared" si="58"/>
        <v>0.34844335140573474</v>
      </c>
      <c r="BJ75">
        <f>(2*(RED-GREEN-BLUE))/(GREEN-BLUE)</f>
        <v>425.80392156862746</v>
      </c>
      <c r="BK75">
        <f>SWIR1/SWIR2</f>
        <v>1.005507416654428</v>
      </c>
      <c r="BL75">
        <f>AEROSOL/GREEN</f>
        <v>1.0430911680911681</v>
      </c>
      <c r="BM75">
        <f>GREEN/RED</f>
        <v>0.96354121986789054</v>
      </c>
      <c r="BN75">
        <f>NIR/GREEN</f>
        <v>1.1433404558404558</v>
      </c>
      <c r="BO75">
        <f>SWIR2/NIR</f>
        <v>1.0604267248092198</v>
      </c>
      <c r="BP75">
        <f>SWIR2/RED</f>
        <v>1.168225100797804</v>
      </c>
      <c r="BQ75">
        <f>NIR/GREEN</f>
        <v>1.1433404558404558</v>
      </c>
      <c r="BR75">
        <f>NIR/SWIR2</f>
        <v>0.94301659568218532</v>
      </c>
      <c r="BS75">
        <f>NIR/RED</f>
        <v>1.1016556575448229</v>
      </c>
      <c r="BT75">
        <f>RED/BLUE</f>
        <v>1.0331472126207568</v>
      </c>
      <c r="BU75">
        <f>RED/GREEN</f>
        <v>1.0378383190883191</v>
      </c>
      <c r="BV75">
        <f>RED/NIR</f>
        <v>0.90772465348076625</v>
      </c>
      <c r="BW75">
        <f>SWIR1/NIR</f>
        <v>1.0662669366142346</v>
      </c>
      <c r="BX75">
        <f>2.5*(NIR-RED)+(NIR+(6*RED)-(7.5*BLUE))</f>
        <v>1124</v>
      </c>
      <c r="BY75">
        <f>NIR - 2.4*RED</f>
        <v>-15134.8</v>
      </c>
      <c r="BZ75">
        <f>(SWIR1-NIR)/(SWIR1+NIR)</f>
        <v>3.2070849820991142E-2</v>
      </c>
      <c r="CA75">
        <f>NIR/(RED+SWIR2)</f>
        <v>0.50809099901088028</v>
      </c>
      <c r="CB75">
        <f>(NIR/RED)</f>
        <v>1.1016556575448229</v>
      </c>
      <c r="CC75">
        <f>(0.3037*BLUE)+(0.2793*GREEN)+(0.4773*RED)+(0.5585*NIR)+(0.1863*SWIR2)</f>
        <v>21836.921199999997</v>
      </c>
      <c r="CD75">
        <f>-0.2848*BLUE-0.2435*GREEN-0.5436*RED+0.7243*NIR+0.084*SWIR1-0.18*SWIR2</f>
        <v>-4284.7029999999995</v>
      </c>
      <c r="CE75">
        <f>0.1509*BLUE+0.1973*GREEN+0.3279*RED+0.3406*NIR-0.7112*SWIR1-0.4272*SWIR2</f>
        <v>-3441.077400000001</v>
      </c>
      <c r="CF75">
        <f>(NIR-RED)/(NIR+RED+0.5)</f>
        <v>4.8368334047633625E-2</v>
      </c>
      <c r="CG75">
        <f>((RED-GREEN)/(RED+GREEN))+0.5</f>
        <v>0.51856787102975233</v>
      </c>
      <c r="CH75">
        <f>(GREEN-RED)/(GREEN+RED-BLUE)</f>
        <v>-3.6618990177494398E-2</v>
      </c>
      <c r="CI75">
        <f>(0.1*(NIR-RED))/(0.1*(NIR+RED))</f>
        <v>4.8369321196783541E-2</v>
      </c>
      <c r="CJ75">
        <f>(SWIR1-NIR)/(SWIR1+NIR)</f>
        <v>3.2070849820991142E-2</v>
      </c>
      <c r="CK75">
        <f>NDBI-NDVI</f>
        <v>-1.6298471375792399E-2</v>
      </c>
      <c r="CL75">
        <f>(GREEN-SWIR1)/(GREEN+SWIR1)</f>
        <v>-9.8736208625877633E-2</v>
      </c>
    </row>
    <row r="76" spans="1:90" x14ac:dyDescent="0.25">
      <c r="A76">
        <v>11696</v>
      </c>
      <c r="B76">
        <v>11291</v>
      </c>
      <c r="C76">
        <v>11242</v>
      </c>
      <c r="D76">
        <v>11484</v>
      </c>
      <c r="E76">
        <v>14672</v>
      </c>
      <c r="F76">
        <v>14387</v>
      </c>
      <c r="G76">
        <v>13701</v>
      </c>
      <c r="H76">
        <v>2720</v>
      </c>
      <c r="I76">
        <f t="shared" si="59"/>
        <v>0.12188408013457715</v>
      </c>
      <c r="J76">
        <f t="shared" si="60"/>
        <v>14836.505960000002</v>
      </c>
      <c r="K76">
        <f t="shared" si="61"/>
        <v>1.0400115167550481</v>
      </c>
      <c r="L76">
        <f t="shared" si="62"/>
        <v>1.0500693380045252</v>
      </c>
      <c r="M76">
        <f t="shared" si="63"/>
        <v>6.2735257214554575E-4</v>
      </c>
      <c r="N76">
        <f t="shared" si="64"/>
        <v>-5.8765186022205455E-9</v>
      </c>
      <c r="O76">
        <f t="shared" si="65"/>
        <v>-16553397.000000002</v>
      </c>
      <c r="P76">
        <f t="shared" si="66"/>
        <v>164942623</v>
      </c>
      <c r="Q76">
        <f t="shared" si="67"/>
        <v>1.1364558107375988E-4</v>
      </c>
      <c r="R76">
        <f t="shared" si="68"/>
        <v>-129654360</v>
      </c>
      <c r="S76">
        <f t="shared" si="69"/>
        <v>0.2405073304490164</v>
      </c>
      <c r="T76">
        <f t="shared" si="70"/>
        <v>126933422</v>
      </c>
      <c r="U76">
        <f t="shared" si="71"/>
        <v>3430</v>
      </c>
      <c r="V76">
        <f t="shared" si="72"/>
        <v>23728.799999999996</v>
      </c>
      <c r="W76">
        <f t="shared" si="73"/>
        <v>12743727</v>
      </c>
      <c r="X76">
        <f t="shared" si="74"/>
        <v>-168446550.19999999</v>
      </c>
      <c r="Y76">
        <f t="shared" si="75"/>
        <v>-168429005.40000001</v>
      </c>
      <c r="Z76">
        <f t="shared" si="76"/>
        <v>201032314</v>
      </c>
      <c r="AA76">
        <f t="shared" si="77"/>
        <v>211086064</v>
      </c>
      <c r="AB76">
        <f t="shared" si="78"/>
        <v>201032314</v>
      </c>
      <c r="AC76">
        <f t="shared" si="79"/>
        <v>197116287</v>
      </c>
      <c r="AD76">
        <f t="shared" si="80"/>
        <v>6376.9390400091752</v>
      </c>
      <c r="AE76">
        <f t="shared" si="81"/>
        <v>-10182929.065958276</v>
      </c>
      <c r="AF76">
        <f t="shared" si="82"/>
        <v>3.4225351318430963E-2</v>
      </c>
      <c r="AG76">
        <f t="shared" si="83"/>
        <v>1.2527864855451063</v>
      </c>
      <c r="AH76">
        <f t="shared" si="84"/>
        <v>0.89345845983991168</v>
      </c>
      <c r="AI76">
        <f t="shared" si="85"/>
        <v>-6.4296603990366555E-3</v>
      </c>
      <c r="AJ76" s="3">
        <f t="shared" si="86"/>
        <v>0.13236088600756349</v>
      </c>
      <c r="AK76">
        <f t="shared" si="87"/>
        <v>0.13236006878092904</v>
      </c>
      <c r="AL76">
        <f t="shared" si="88"/>
        <v>0.13235705534492906</v>
      </c>
      <c r="AM76">
        <f t="shared" si="89"/>
        <v>-0.21128880526810911</v>
      </c>
      <c r="AN76">
        <f t="shared" si="90"/>
        <v>-0.21535911011284026</v>
      </c>
      <c r="AO76">
        <f t="shared" si="91"/>
        <v>5.9220216028833782E-8</v>
      </c>
      <c r="AP76">
        <f t="shared" si="92"/>
        <v>1115.311475409836</v>
      </c>
      <c r="AQ76">
        <f t="shared" si="93"/>
        <v>1.0500693380045252</v>
      </c>
      <c r="AR76">
        <f t="shared" si="94"/>
        <v>0.10639613450147747</v>
      </c>
      <c r="AS76">
        <f t="shared" si="95"/>
        <v>-718928</v>
      </c>
      <c r="AT76">
        <f t="shared" si="96"/>
        <v>1.0198095502884548</v>
      </c>
      <c r="AU76">
        <f t="shared" si="97"/>
        <v>0.12188408013457713</v>
      </c>
      <c r="AV76">
        <f t="shared" si="98"/>
        <v>0.30707524466549013</v>
      </c>
      <c r="AW76">
        <f t="shared" si="99"/>
        <v>0.39232044494357987</v>
      </c>
      <c r="AX76">
        <f t="shared" si="100"/>
        <v>0.30060431039093</v>
      </c>
      <c r="AY76">
        <f t="shared" si="101"/>
        <v>0.43744489076124227</v>
      </c>
      <c r="AZ76">
        <f t="shared" si="102"/>
        <v>-2.1745883814849334E-3</v>
      </c>
      <c r="BA76">
        <f t="shared" si="103"/>
        <v>-1.0648596321393998E-2</v>
      </c>
      <c r="BB76">
        <f t="shared" si="104"/>
        <v>9.8076327471695521E-3</v>
      </c>
      <c r="BC76">
        <f t="shared" si="105"/>
        <v>0.13022377999460771</v>
      </c>
      <c r="BD76">
        <f t="shared" si="106"/>
        <v>3.4222676488210625E-2</v>
      </c>
      <c r="BE76">
        <f t="shared" si="107"/>
        <v>1.0648596321393998E-2</v>
      </c>
      <c r="BF76">
        <f t="shared" si="108"/>
        <v>2.4423241241811451E-2</v>
      </c>
      <c r="BG76">
        <f t="shared" si="56"/>
        <v>-0.25848997299100135</v>
      </c>
      <c r="BH76">
        <f t="shared" si="57"/>
        <v>-0.39731766928875106</v>
      </c>
      <c r="BI76">
        <f t="shared" si="58"/>
        <v>0.38665313643282506</v>
      </c>
      <c r="BJ76">
        <f>(2*(RED-GREEN-BLUE))/(GREEN-BLUE)</f>
        <v>450.9795918367347</v>
      </c>
      <c r="BK76">
        <f>SWIR1/SWIR2</f>
        <v>1.0500693380045252</v>
      </c>
      <c r="BL76">
        <f>AEROSOL/GREEN</f>
        <v>1.0403842732609856</v>
      </c>
      <c r="BM76">
        <f>GREEN/RED</f>
        <v>0.97892720306513414</v>
      </c>
      <c r="BN76">
        <f>NIR/GREEN</f>
        <v>1.3051058530510586</v>
      </c>
      <c r="BO76">
        <f>SWIR2/NIR</f>
        <v>0.933819520174482</v>
      </c>
      <c r="BP76">
        <f>SWIR2/RED</f>
        <v>1.1930512016718913</v>
      </c>
      <c r="BQ76">
        <f>NIR/GREEN</f>
        <v>1.3051058530510586</v>
      </c>
      <c r="BR76">
        <f>NIR/SWIR2</f>
        <v>1.0708707393620904</v>
      </c>
      <c r="BS76">
        <f>NIR/RED</f>
        <v>1.2776036224312086</v>
      </c>
      <c r="BT76">
        <f>RED/BLUE</f>
        <v>1.0170932601186786</v>
      </c>
      <c r="BU76">
        <f>RED/GREEN</f>
        <v>1.0215264187866928</v>
      </c>
      <c r="BV76">
        <f>RED/NIR</f>
        <v>0.78271537622682663</v>
      </c>
      <c r="BW76">
        <f>SWIR1/NIR</f>
        <v>0.9805752453653217</v>
      </c>
      <c r="BX76">
        <f>2.5*(NIR-RED)+(NIR+(6*RED)-(7.5*BLUE))</f>
        <v>6863.5</v>
      </c>
      <c r="BY76">
        <f>NIR - 2.4*RED</f>
        <v>-12889.599999999999</v>
      </c>
      <c r="BZ76">
        <f>(SWIR1-NIR)/(SWIR1+NIR)</f>
        <v>-9.8076327471695521E-3</v>
      </c>
      <c r="CA76">
        <f>NIR/(RED+SWIR2)</f>
        <v>0.58256898947786384</v>
      </c>
      <c r="CB76">
        <f>(NIR/RED)</f>
        <v>1.2776036224312086</v>
      </c>
      <c r="CC76">
        <f>(0.3037*BLUE)+(0.2793*GREEN)+(0.4773*RED)+(0.5585*NIR)+(0.1863*SWIR2)</f>
        <v>22797.088799999998</v>
      </c>
      <c r="CD76">
        <f>-0.2848*BLUE-0.2435*GREEN-0.5436*RED+0.7243*NIR+0.084*SWIR1-0.18*SWIR2</f>
        <v>-2826.5485999999992</v>
      </c>
      <c r="CE76">
        <f>0.1509*BLUE+0.1973*GREEN+0.3279*RED+0.3406*NIR-0.7112*SWIR1-0.4272*SWIR2</f>
        <v>-3400.3563000000004</v>
      </c>
      <c r="CF76">
        <f>(NIR-RED)/(NIR+RED+0.5)</f>
        <v>0.12188175023416742</v>
      </c>
      <c r="CG76">
        <f>((RED-GREEN)/(RED+GREEN))+0.5</f>
        <v>0.51064859632139403</v>
      </c>
      <c r="CH76">
        <f>(GREEN-RED)/(GREEN+RED-BLUE)</f>
        <v>-2.1163095758635769E-2</v>
      </c>
      <c r="CI76">
        <f>(0.1*(NIR-RED))/(0.1*(NIR+RED))</f>
        <v>0.12188408013457713</v>
      </c>
      <c r="CJ76">
        <f>(SWIR1-NIR)/(SWIR1+NIR)</f>
        <v>-9.8076327471695521E-3</v>
      </c>
      <c r="CK76">
        <f>NDBI-NDVI</f>
        <v>-0.13169171288174669</v>
      </c>
      <c r="CL76">
        <f>(GREEN-SWIR1)/(GREEN+SWIR1)</f>
        <v>-0.12271255218697569</v>
      </c>
    </row>
    <row r="77" spans="1:90" x14ac:dyDescent="0.25">
      <c r="A77">
        <v>11037</v>
      </c>
      <c r="B77">
        <v>10522</v>
      </c>
      <c r="C77">
        <v>10840</v>
      </c>
      <c r="D77">
        <v>10947</v>
      </c>
      <c r="E77">
        <v>18063</v>
      </c>
      <c r="F77">
        <v>15775</v>
      </c>
      <c r="G77">
        <v>12855</v>
      </c>
      <c r="H77">
        <v>2720</v>
      </c>
      <c r="I77">
        <f t="shared" si="59"/>
        <v>0.24529472595656671</v>
      </c>
      <c r="J77">
        <f t="shared" si="60"/>
        <v>18967.555359999998</v>
      </c>
      <c r="K77">
        <f t="shared" si="61"/>
        <v>1.3111157288208541</v>
      </c>
      <c r="L77">
        <f t="shared" si="62"/>
        <v>1.2271489692726565</v>
      </c>
      <c r="M77">
        <f t="shared" si="63"/>
        <v>2.8105677346824059E-4</v>
      </c>
      <c r="N77">
        <f t="shared" si="64"/>
        <v>-5.0074187944238656E-9</v>
      </c>
      <c r="O77">
        <f t="shared" si="65"/>
        <v>-18993560.300000001</v>
      </c>
      <c r="P77">
        <f t="shared" si="66"/>
        <v>195802919</v>
      </c>
      <c r="Q77">
        <f t="shared" si="67"/>
        <v>1.5221781431297459E-4</v>
      </c>
      <c r="R77">
        <f t="shared" si="68"/>
        <v>-115173387</v>
      </c>
      <c r="S77">
        <f t="shared" si="69"/>
        <v>0.41398455998740674</v>
      </c>
      <c r="T77">
        <f t="shared" si="70"/>
        <v>114058480</v>
      </c>
      <c r="U77">
        <f t="shared" si="71"/>
        <v>7223</v>
      </c>
      <c r="V77">
        <f t="shared" si="72"/>
        <v>32404.199999999997</v>
      </c>
      <c r="W77">
        <f t="shared" si="73"/>
        <v>-52828851.5</v>
      </c>
      <c r="X77">
        <f t="shared" si="74"/>
        <v>-197681361.80000001</v>
      </c>
      <c r="Y77">
        <f t="shared" si="75"/>
        <v>-197664229.69999999</v>
      </c>
      <c r="Z77">
        <f t="shared" si="76"/>
        <v>232210705</v>
      </c>
      <c r="AA77">
        <f t="shared" si="77"/>
        <v>284943825</v>
      </c>
      <c r="AB77">
        <f t="shared" si="78"/>
        <v>232210705</v>
      </c>
      <c r="AC77">
        <f t="shared" si="79"/>
        <v>202787625</v>
      </c>
      <c r="AD77">
        <f t="shared" si="80"/>
        <v>14232.877337515727</v>
      </c>
      <c r="AE77">
        <f t="shared" si="81"/>
        <v>-50651360.573854677</v>
      </c>
      <c r="AF77">
        <f t="shared" si="82"/>
        <v>0.16844749939517661</v>
      </c>
      <c r="AG77">
        <f t="shared" si="83"/>
        <v>1.441034073262081</v>
      </c>
      <c r="AH77">
        <f t="shared" si="84"/>
        <v>0.88885983263598323</v>
      </c>
      <c r="AI77">
        <f t="shared" si="85"/>
        <v>4.8900322139562909E-3</v>
      </c>
      <c r="AJ77" s="3">
        <f t="shared" si="86"/>
        <v>0.24990485416738747</v>
      </c>
      <c r="AK77">
        <f t="shared" si="87"/>
        <v>0.24990347076236646</v>
      </c>
      <c r="AL77">
        <f t="shared" si="88"/>
        <v>0.24989836958872119</v>
      </c>
      <c r="AM77">
        <f t="shared" si="89"/>
        <v>-8.3677869372225738E-2</v>
      </c>
      <c r="AN77">
        <f t="shared" si="90"/>
        <v>-9.3450439146800499E-2</v>
      </c>
      <c r="AO77">
        <f t="shared" si="91"/>
        <v>3.14159264378989</v>
      </c>
      <c r="AP77">
        <f t="shared" si="92"/>
        <v>1059.311475409836</v>
      </c>
      <c r="AQ77">
        <f t="shared" si="93"/>
        <v>1.2271489692726565</v>
      </c>
      <c r="AR77">
        <f t="shared" si="94"/>
        <v>0.21749476384249972</v>
      </c>
      <c r="AS77">
        <f t="shared" si="95"/>
        <v>5744034</v>
      </c>
      <c r="AT77">
        <f t="shared" si="96"/>
        <v>1.145039619651347</v>
      </c>
      <c r="AU77">
        <f t="shared" si="97"/>
        <v>0.24529472595656671</v>
      </c>
      <c r="AV77">
        <f t="shared" si="98"/>
        <v>0.27470514429109161</v>
      </c>
      <c r="AW77">
        <f t="shared" si="99"/>
        <v>0.45327478042659974</v>
      </c>
      <c r="AX77">
        <f t="shared" si="100"/>
        <v>0.27202007528230865</v>
      </c>
      <c r="AY77">
        <f t="shared" si="101"/>
        <v>0.53489261360015294</v>
      </c>
      <c r="AZ77">
        <f t="shared" si="102"/>
        <v>1.4886246606123022E-2</v>
      </c>
      <c r="BA77">
        <f t="shared" si="103"/>
        <v>-4.9111855693762339E-3</v>
      </c>
      <c r="BB77">
        <f t="shared" si="104"/>
        <v>6.76162893788049E-2</v>
      </c>
      <c r="BC77">
        <f t="shared" si="105"/>
        <v>0.26380969039706137</v>
      </c>
      <c r="BD77">
        <f t="shared" si="106"/>
        <v>0.16844556568988939</v>
      </c>
      <c r="BE77">
        <f t="shared" si="107"/>
        <v>4.9111855693762339E-3</v>
      </c>
      <c r="BF77">
        <f t="shared" si="108"/>
        <v>0.10199091861683549</v>
      </c>
      <c r="BG77">
        <f t="shared" si="56"/>
        <v>-0.5552163415745931</v>
      </c>
      <c r="BH77">
        <f t="shared" si="57"/>
        <v>-0.28281585007543875</v>
      </c>
      <c r="BI77">
        <f t="shared" si="58"/>
        <v>0.44617019123747848</v>
      </c>
      <c r="BJ77">
        <f>(2*(RED-GREEN-BLUE))/(GREEN-BLUE)</f>
        <v>-65.503144654088047</v>
      </c>
      <c r="BK77">
        <f>SWIR1/SWIR2</f>
        <v>1.2271489692726565</v>
      </c>
      <c r="BL77">
        <f>AEROSOL/GREEN</f>
        <v>1.0181734317343174</v>
      </c>
      <c r="BM77">
        <f>GREEN/RED</f>
        <v>0.99022563259340457</v>
      </c>
      <c r="BN77">
        <f>NIR/GREEN</f>
        <v>1.6663284132841329</v>
      </c>
      <c r="BO77">
        <f>SWIR2/NIR</f>
        <v>0.71167580136190001</v>
      </c>
      <c r="BP77">
        <f>SWIR2/RED</f>
        <v>1.1742943272129351</v>
      </c>
      <c r="BQ77">
        <f>NIR/GREEN</f>
        <v>1.6663284132841329</v>
      </c>
      <c r="BR77">
        <f>NIR/SWIR2</f>
        <v>1.4051341890315052</v>
      </c>
      <c r="BS77">
        <f>NIR/RED</f>
        <v>1.6500411071526446</v>
      </c>
      <c r="BT77">
        <f>RED/BLUE</f>
        <v>1.0403915605398213</v>
      </c>
      <c r="BU77">
        <f>RED/GREEN</f>
        <v>1.0098708487084871</v>
      </c>
      <c r="BV77">
        <f>RED/NIR</f>
        <v>0.60604550739079888</v>
      </c>
      <c r="BW77">
        <f>SWIR1/NIR</f>
        <v>0.87333222609754746</v>
      </c>
      <c r="BX77">
        <f>2.5*(NIR-RED)+(NIR+(6*RED)-(7.5*BLUE))</f>
        <v>22620</v>
      </c>
      <c r="BY77">
        <f>NIR - 2.4*RED</f>
        <v>-8209.7999999999993</v>
      </c>
      <c r="BZ77">
        <f>(SWIR1-NIR)/(SWIR1+NIR)</f>
        <v>-6.76162893788049E-2</v>
      </c>
      <c r="CA77">
        <f>NIR/(RED+SWIR2)</f>
        <v>0.75888580791530125</v>
      </c>
      <c r="CB77">
        <f>(NIR/RED)</f>
        <v>1.6500411071526446</v>
      </c>
      <c r="CC77">
        <f>(0.3037*BLUE)+(0.2793*GREEN)+(0.4773*RED)+(0.5585*NIR)+(0.1863*SWIR2)</f>
        <v>23931.218500000003</v>
      </c>
      <c r="CD77">
        <f>-0.2848*BLUE-0.2435*GREEN-0.5436*RED+0.7243*NIR+0.084*SWIR1-0.18*SWIR2</f>
        <v>507.23610000000326</v>
      </c>
      <c r="CE77">
        <f>0.1509*BLUE+0.1973*GREEN+0.3279*RED+0.3406*NIR-0.7112*SWIR1-0.4272*SWIR2</f>
        <v>-3242.5550999999987</v>
      </c>
      <c r="CF77">
        <f>(NIR-RED)/(NIR+RED+0.5)</f>
        <v>0.24529049826786853</v>
      </c>
      <c r="CG77">
        <f>((RED-GREEN)/(RED+GREEN))+0.5</f>
        <v>0.5049111855693762</v>
      </c>
      <c r="CH77">
        <f>(GREEN-RED)/(GREEN+RED-BLUE)</f>
        <v>-9.4984465157567696E-3</v>
      </c>
      <c r="CI77">
        <f>(0.1*(NIR-RED))/(0.1*(NIR+RED))</f>
        <v>0.24529472595656671</v>
      </c>
      <c r="CJ77">
        <f>(SWIR1-NIR)/(SWIR1+NIR)</f>
        <v>-6.76162893788049E-2</v>
      </c>
      <c r="CK77">
        <f>NDBI-NDVI</f>
        <v>-0.31291101533537158</v>
      </c>
      <c r="CL77">
        <f>(GREEN-SWIR1)/(GREEN+SWIR1)</f>
        <v>-0.18542175464963367</v>
      </c>
    </row>
    <row r="78" spans="1:90" x14ac:dyDescent="0.25">
      <c r="A78">
        <v>10619</v>
      </c>
      <c r="B78">
        <v>10177</v>
      </c>
      <c r="C78">
        <v>9910</v>
      </c>
      <c r="D78">
        <v>9859</v>
      </c>
      <c r="E78">
        <v>14589</v>
      </c>
      <c r="F78">
        <v>14794</v>
      </c>
      <c r="G78">
        <v>12940</v>
      </c>
      <c r="H78">
        <v>2720</v>
      </c>
      <c r="I78">
        <f t="shared" si="59"/>
        <v>0.19347185863874344</v>
      </c>
      <c r="J78">
        <f t="shared" si="60"/>
        <v>15095.78376</v>
      </c>
      <c r="K78">
        <f t="shared" si="61"/>
        <v>0.97247807551771925</v>
      </c>
      <c r="L78">
        <f t="shared" si="62"/>
        <v>1.1432766615146832</v>
      </c>
      <c r="M78">
        <f t="shared" si="63"/>
        <v>4.2283298097251583E-4</v>
      </c>
      <c r="N78">
        <f t="shared" si="64"/>
        <v>-6.8841548263665602E-9</v>
      </c>
      <c r="O78">
        <f t="shared" si="65"/>
        <v>-14835589.4</v>
      </c>
      <c r="P78">
        <f t="shared" si="66"/>
        <v>144576989</v>
      </c>
      <c r="Q78">
        <f t="shared" si="67"/>
        <v>1.4932035136391844E-4</v>
      </c>
      <c r="R78">
        <f t="shared" si="68"/>
        <v>-100325184</v>
      </c>
      <c r="S78">
        <f t="shared" si="69"/>
        <v>0.33349284891379855</v>
      </c>
      <c r="T78">
        <f t="shared" si="70"/>
        <v>100854070</v>
      </c>
      <c r="U78">
        <f t="shared" si="71"/>
        <v>4679</v>
      </c>
      <c r="V78">
        <f t="shared" si="72"/>
        <v>25154.6</v>
      </c>
      <c r="W78">
        <f t="shared" si="73"/>
        <v>25517059</v>
      </c>
      <c r="X78">
        <f t="shared" si="74"/>
        <v>-143788077.40000001</v>
      </c>
      <c r="Y78">
        <f t="shared" si="75"/>
        <v>-143772815.90000001</v>
      </c>
      <c r="Z78">
        <f t="shared" si="76"/>
        <v>188791570</v>
      </c>
      <c r="AA78">
        <f t="shared" si="77"/>
        <v>215829666</v>
      </c>
      <c r="AB78">
        <f t="shared" si="78"/>
        <v>188791570</v>
      </c>
      <c r="AC78">
        <f t="shared" si="79"/>
        <v>191434360</v>
      </c>
      <c r="AD78">
        <f t="shared" si="80"/>
        <v>9460.9032455978886</v>
      </c>
      <c r="AE78">
        <f t="shared" si="81"/>
        <v>-22387429.777395569</v>
      </c>
      <c r="AF78">
        <f t="shared" si="82"/>
        <v>5.990311350308327E-2</v>
      </c>
      <c r="AG78">
        <f t="shared" si="83"/>
        <v>1.5005578659093215</v>
      </c>
      <c r="AH78">
        <f t="shared" si="84"/>
        <v>1.145838110525109</v>
      </c>
      <c r="AI78">
        <f t="shared" si="85"/>
        <v>-5.4195102368526692E-3</v>
      </c>
      <c r="AJ78" s="3">
        <f t="shared" si="86"/>
        <v>0.19098738724029551</v>
      </c>
      <c r="AK78">
        <f t="shared" si="87"/>
        <v>0.19098613993296096</v>
      </c>
      <c r="AL78">
        <f t="shared" si="88"/>
        <v>0.1909815406279656</v>
      </c>
      <c r="AM78">
        <f t="shared" si="89"/>
        <v>-0.15855346637443765</v>
      </c>
      <c r="AN78">
        <f t="shared" si="90"/>
        <v>-0.15076546946853717</v>
      </c>
      <c r="AO78">
        <f t="shared" si="91"/>
        <v>1.2064733447962377E-8</v>
      </c>
      <c r="AP78">
        <f t="shared" si="92"/>
        <v>981.8360655737705</v>
      </c>
      <c r="AQ78">
        <f t="shared" si="93"/>
        <v>1.1432766615146832</v>
      </c>
      <c r="AR78">
        <f t="shared" si="94"/>
        <v>0.17019265767385366</v>
      </c>
      <c r="AS78">
        <f t="shared" si="95"/>
        <v>-3895263</v>
      </c>
      <c r="AT78">
        <f t="shared" si="96"/>
        <v>0.98614303095849665</v>
      </c>
      <c r="AU78">
        <f t="shared" si="97"/>
        <v>0.19347185863874344</v>
      </c>
      <c r="AV78">
        <f t="shared" si="98"/>
        <v>0.28694918214098608</v>
      </c>
      <c r="AW78">
        <f t="shared" si="99"/>
        <v>0.4246172652657314</v>
      </c>
      <c r="AX78">
        <f t="shared" si="100"/>
        <v>0.28843355259328252</v>
      </c>
      <c r="AY78">
        <f t="shared" si="101"/>
        <v>0.49488946384199606</v>
      </c>
      <c r="AZ78">
        <f t="shared" si="102"/>
        <v>-1.329217902125753E-2</v>
      </c>
      <c r="BA78">
        <f t="shared" si="103"/>
        <v>2.5797966513227779E-3</v>
      </c>
      <c r="BB78">
        <f t="shared" si="104"/>
        <v>-6.9768233332198892E-3</v>
      </c>
      <c r="BC78">
        <f t="shared" si="105"/>
        <v>0.17814746022773156</v>
      </c>
      <c r="BD78">
        <f t="shared" si="106"/>
        <v>5.9900468596752514E-2</v>
      </c>
      <c r="BE78">
        <f t="shared" si="107"/>
        <v>-2.5797966513227779E-3</v>
      </c>
      <c r="BF78">
        <f t="shared" si="108"/>
        <v>6.6849354582822526E-2</v>
      </c>
      <c r="BG78">
        <f t="shared" si="56"/>
        <v>-0.41840676007831873</v>
      </c>
      <c r="BH78">
        <f t="shared" si="57"/>
        <v>-0.34482990906028965</v>
      </c>
      <c r="BI78">
        <f t="shared" si="58"/>
        <v>0.4305270758122744</v>
      </c>
      <c r="BJ78">
        <f>(2*(RED-GREEN-BLUE))/(GREEN-BLUE)</f>
        <v>76.614232209737821</v>
      </c>
      <c r="BK78">
        <f>SWIR1/SWIR2</f>
        <v>1.1432766615146832</v>
      </c>
      <c r="BL78">
        <f>AEROSOL/GREEN</f>
        <v>1.0715438950554994</v>
      </c>
      <c r="BM78">
        <f>GREEN/RED</f>
        <v>1.0051729384318897</v>
      </c>
      <c r="BN78">
        <f>NIR/GREEN</f>
        <v>1.4721493440968718</v>
      </c>
      <c r="BO78">
        <f>SWIR2/NIR</f>
        <v>0.8869696346562479</v>
      </c>
      <c r="BP78">
        <f>SWIR2/RED</f>
        <v>1.3125063393853331</v>
      </c>
      <c r="BQ78">
        <f>NIR/GREEN</f>
        <v>1.4721493440968718</v>
      </c>
      <c r="BR78">
        <f>NIR/SWIR2</f>
        <v>1.1274343122102009</v>
      </c>
      <c r="BS78">
        <f>NIR/RED</f>
        <v>1.4797646820164316</v>
      </c>
      <c r="BT78">
        <f>RED/BLUE</f>
        <v>0.96875307064950378</v>
      </c>
      <c r="BU78">
        <f>RED/GREEN</f>
        <v>0.994853683148335</v>
      </c>
      <c r="BV78">
        <f>RED/NIR</f>
        <v>0.67578312427171161</v>
      </c>
      <c r="BW78">
        <f>SWIR1/NIR</f>
        <v>1.0140516827746933</v>
      </c>
      <c r="BX78">
        <f>2.5*(NIR-RED)+(NIR+(6*RED)-(7.5*BLUE))</f>
        <v>9240.5</v>
      </c>
      <c r="BY78">
        <f>NIR - 2.4*RED</f>
        <v>-9072.5999999999985</v>
      </c>
      <c r="BZ78">
        <f>(SWIR1-NIR)/(SWIR1+NIR)</f>
        <v>6.9768233332198892E-3</v>
      </c>
      <c r="CA78">
        <f>NIR/(RED+SWIR2)</f>
        <v>0.63989648668801258</v>
      </c>
      <c r="CB78">
        <f>(NIR/RED)</f>
        <v>1.4797646820164316</v>
      </c>
      <c r="CC78">
        <f>(0.3037*BLUE)+(0.2793*GREEN)+(0.4773*RED)+(0.5585*NIR)+(0.1863*SWIR2)</f>
        <v>21122.997100000001</v>
      </c>
      <c r="CD78">
        <f>-0.2848*BLUE-0.2435*GREEN-0.5436*RED+0.7243*NIR+0.084*SWIR1-0.18*SWIR2</f>
        <v>-1190.538299999999</v>
      </c>
      <c r="CE78">
        <f>0.1509*BLUE+0.1973*GREEN+0.3279*RED+0.3406*NIR-0.7112*SWIR1-0.4272*SWIR2</f>
        <v>-4356.7290000000012</v>
      </c>
      <c r="CF78">
        <f>(NIR-RED)/(NIR+RED+0.5)</f>
        <v>0.19346790191627297</v>
      </c>
      <c r="CG78">
        <f>((RED-GREEN)/(RED+GREEN))+0.5</f>
        <v>0.4974202033486772</v>
      </c>
      <c r="CH78">
        <f>(GREEN-RED)/(GREEN+RED-BLUE)</f>
        <v>5.3169307756463719E-3</v>
      </c>
      <c r="CI78">
        <f>(0.1*(NIR-RED))/(0.1*(NIR+RED))</f>
        <v>0.19347185863874344</v>
      </c>
      <c r="CJ78">
        <f>(SWIR1-NIR)/(SWIR1+NIR)</f>
        <v>6.9768233332198892E-3</v>
      </c>
      <c r="CK78">
        <f>NDBI-NDVI</f>
        <v>-0.18649503530552355</v>
      </c>
      <c r="CL78">
        <f>(GREEN-SWIR1)/(GREEN+SWIR1)</f>
        <v>-0.19770077720207255</v>
      </c>
    </row>
    <row r="79" spans="1:90" x14ac:dyDescent="0.25">
      <c r="A79">
        <v>9762</v>
      </c>
      <c r="B79">
        <v>9066</v>
      </c>
      <c r="C79">
        <v>8884</v>
      </c>
      <c r="D79">
        <v>8396</v>
      </c>
      <c r="E79">
        <v>15661</v>
      </c>
      <c r="F79">
        <v>9476</v>
      </c>
      <c r="G79">
        <v>8305</v>
      </c>
      <c r="H79">
        <v>2720</v>
      </c>
      <c r="I79">
        <f t="shared" si="59"/>
        <v>0.30199110446024025</v>
      </c>
      <c r="J79">
        <f t="shared" si="60"/>
        <v>16686.24856</v>
      </c>
      <c r="K79">
        <f t="shared" si="61"/>
        <v>2.7314224476587539</v>
      </c>
      <c r="L79">
        <f t="shared" si="62"/>
        <v>1.1409993979530404</v>
      </c>
      <c r="M79">
        <f t="shared" si="63"/>
        <v>2.7529249827942191E-4</v>
      </c>
      <c r="N79">
        <f t="shared" si="64"/>
        <v>-7.530481391956087E-9</v>
      </c>
      <c r="O79">
        <f t="shared" si="65"/>
        <v>-14187630.5</v>
      </c>
      <c r="P79">
        <f t="shared" si="66"/>
        <v>139132323</v>
      </c>
      <c r="Q79">
        <f t="shared" si="67"/>
        <v>2.0996094064217453E-4</v>
      </c>
      <c r="R79">
        <f t="shared" si="68"/>
        <v>-76109740</v>
      </c>
      <c r="S79">
        <f t="shared" si="69"/>
        <v>0.51583244325012068</v>
      </c>
      <c r="T79">
        <f t="shared" si="70"/>
        <v>80542344</v>
      </c>
      <c r="U79">
        <f t="shared" si="71"/>
        <v>6777</v>
      </c>
      <c r="V79">
        <f t="shared" si="72"/>
        <v>29190.400000000001</v>
      </c>
      <c r="W79">
        <f t="shared" si="73"/>
        <v>16478521.5</v>
      </c>
      <c r="X79">
        <f t="shared" si="74"/>
        <v>-131443772.59999999</v>
      </c>
      <c r="Y79">
        <f t="shared" si="75"/>
        <v>-131430452.09999999</v>
      </c>
      <c r="Z79">
        <f t="shared" si="76"/>
        <v>130073489</v>
      </c>
      <c r="AA79">
        <f t="shared" si="77"/>
        <v>148403636</v>
      </c>
      <c r="AB79">
        <f t="shared" si="78"/>
        <v>130073489</v>
      </c>
      <c r="AC79">
        <f t="shared" si="79"/>
        <v>78698180</v>
      </c>
      <c r="AD79">
        <f t="shared" si="80"/>
        <v>14530.848986802452</v>
      </c>
      <c r="AE79">
        <f t="shared" si="81"/>
        <v>-52788654.34532766</v>
      </c>
      <c r="AF79">
        <f t="shared" si="82"/>
        <v>0.30693662553638218</v>
      </c>
      <c r="AG79">
        <f t="shared" si="83"/>
        <v>1.1286326822296331</v>
      </c>
      <c r="AH79">
        <f t="shared" si="84"/>
        <v>1.2194203373178321</v>
      </c>
      <c r="AI79">
        <f t="shared" si="85"/>
        <v>8.6857791654839627E-3</v>
      </c>
      <c r="AJ79" s="3">
        <f t="shared" si="86"/>
        <v>0.27610511305764923</v>
      </c>
      <c r="AK79">
        <f t="shared" si="87"/>
        <v>0.2761033132397589</v>
      </c>
      <c r="AL79">
        <f t="shared" si="88"/>
        <v>0.27609667661407777</v>
      </c>
      <c r="AM79">
        <f t="shared" si="89"/>
        <v>-6.8102704471750319E-2</v>
      </c>
      <c r="AN79">
        <f t="shared" si="90"/>
        <v>-4.9148477581129897E-2</v>
      </c>
      <c r="AO79">
        <f t="shared" si="91"/>
        <v>1.9867573088927216E-8</v>
      </c>
      <c r="AP79">
        <f t="shared" si="92"/>
        <v>863.80327868852464</v>
      </c>
      <c r="AQ79">
        <f t="shared" si="93"/>
        <v>1.1409993979530404</v>
      </c>
      <c r="AR79">
        <f t="shared" si="94"/>
        <v>0.27074705965167228</v>
      </c>
      <c r="AS79">
        <f t="shared" si="95"/>
        <v>-2850302</v>
      </c>
      <c r="AT79">
        <f t="shared" si="96"/>
        <v>1.652701561840439</v>
      </c>
      <c r="AU79">
        <f t="shared" si="97"/>
        <v>0.30199110446024025</v>
      </c>
      <c r="AV79">
        <f t="shared" si="98"/>
        <v>0.2548799368568046</v>
      </c>
      <c r="AW79">
        <f t="shared" si="99"/>
        <v>0.47542576120943503</v>
      </c>
      <c r="AX79">
        <f t="shared" si="100"/>
        <v>0.26969430193376037</v>
      </c>
      <c r="AY79">
        <f t="shared" si="101"/>
        <v>0.57721939674706679</v>
      </c>
      <c r="AZ79">
        <f t="shared" si="102"/>
        <v>-1.0139275766016713E-2</v>
      </c>
      <c r="BA79">
        <f t="shared" si="103"/>
        <v>2.824074074074074E-2</v>
      </c>
      <c r="BB79">
        <f t="shared" si="104"/>
        <v>0.24605163702908064</v>
      </c>
      <c r="BC79">
        <f t="shared" si="105"/>
        <v>0.26671250050552026</v>
      </c>
      <c r="BD79">
        <f t="shared" si="106"/>
        <v>0.30693482433447383</v>
      </c>
      <c r="BE79">
        <f t="shared" si="107"/>
        <v>-2.824074074074074E-2</v>
      </c>
      <c r="BF79">
        <f t="shared" si="108"/>
        <v>6.5856813452561724E-2</v>
      </c>
      <c r="BG79">
        <f t="shared" si="56"/>
        <v>-0.48800371732267439</v>
      </c>
      <c r="BH79">
        <f t="shared" si="57"/>
        <v>-0.25436236817673247</v>
      </c>
      <c r="BI79">
        <f t="shared" si="58"/>
        <v>0.49304108927331464</v>
      </c>
      <c r="BJ79">
        <f>(2*(RED-GREEN-BLUE))/(GREEN-BLUE)</f>
        <v>104.98901098901099</v>
      </c>
      <c r="BK79">
        <f>SWIR1/SWIR2</f>
        <v>1.1409993979530404</v>
      </c>
      <c r="BL79">
        <f>AEROSOL/GREEN</f>
        <v>1.0988293561458802</v>
      </c>
      <c r="BM79">
        <f>GREEN/RED</f>
        <v>1.0581229156741305</v>
      </c>
      <c r="BN79">
        <f>NIR/GREEN</f>
        <v>1.7628320576316974</v>
      </c>
      <c r="BO79">
        <f>SWIR2/NIR</f>
        <v>0.5302981929634123</v>
      </c>
      <c r="BP79">
        <f>SWIR2/RED</f>
        <v>0.98916150547879944</v>
      </c>
      <c r="BQ79">
        <f>NIR/GREEN</f>
        <v>1.7628320576316974</v>
      </c>
      <c r="BR79">
        <f>NIR/SWIR2</f>
        <v>1.8857314870559905</v>
      </c>
      <c r="BS79">
        <f>NIR/RED</f>
        <v>1.8652929966650786</v>
      </c>
      <c r="BT79">
        <f>RED/BLUE</f>
        <v>0.92609750716964478</v>
      </c>
      <c r="BU79">
        <f>RED/GREEN</f>
        <v>0.945069788383611</v>
      </c>
      <c r="BV79">
        <f>RED/NIR</f>
        <v>0.53610880531255989</v>
      </c>
      <c r="BW79">
        <f>SWIR1/NIR</f>
        <v>0.60506991890683859</v>
      </c>
      <c r="BX79">
        <f>2.5*(NIR-RED)+(NIR+(6*RED)-(7.5*BLUE))</f>
        <v>16204.5</v>
      </c>
      <c r="BY79">
        <f>NIR - 2.4*RED</f>
        <v>-4489.3999999999978</v>
      </c>
      <c r="BZ79">
        <f>(SWIR1-NIR)/(SWIR1+NIR)</f>
        <v>-0.24605163702908064</v>
      </c>
      <c r="CA79">
        <f>NIR/(RED+SWIR2)</f>
        <v>0.93772827974372797</v>
      </c>
      <c r="CB79">
        <f>(NIR/RED)</f>
        <v>1.8652929966650786</v>
      </c>
      <c r="CC79">
        <f>(0.3037*BLUE)+(0.2793*GREEN)+(0.4773*RED)+(0.5585*NIR)+(0.1863*SWIR2)</f>
        <v>19535.946199999998</v>
      </c>
      <c r="CD79">
        <f>-0.2848*BLUE-0.2435*GREEN-0.5436*RED+0.7243*NIR+0.084*SWIR1-0.18*SWIR2</f>
        <v>1335.0299000000007</v>
      </c>
      <c r="CE79">
        <f>0.1509*BLUE+0.1973*GREEN+0.3279*RED+0.3406*NIR-0.7112*SWIR1-0.4272*SWIR2</f>
        <v>920.83039999999937</v>
      </c>
      <c r="CF79">
        <f>(NIR-RED)/(NIR+RED+0.5)</f>
        <v>0.30198482801621118</v>
      </c>
      <c r="CG79">
        <f>((RED-GREEN)/(RED+GREEN))+0.5</f>
        <v>0.47175925925925927</v>
      </c>
      <c r="CH79">
        <f>(GREEN-RED)/(GREEN+RED-BLUE)</f>
        <v>5.9410762113464813E-2</v>
      </c>
      <c r="CI79">
        <f>(0.1*(NIR-RED))/(0.1*(NIR+RED))</f>
        <v>0.30199110446024025</v>
      </c>
      <c r="CJ79">
        <f>(SWIR1-NIR)/(SWIR1+NIR)</f>
        <v>-0.24605163702908064</v>
      </c>
      <c r="CK79">
        <f>NDBI-NDVI</f>
        <v>-0.54804274148932086</v>
      </c>
      <c r="CL79">
        <f>(GREEN-SWIR1)/(GREEN+SWIR1)</f>
        <v>-3.2244008714596949E-2</v>
      </c>
    </row>
    <row r="80" spans="1:90" x14ac:dyDescent="0.25">
      <c r="A80">
        <v>9299</v>
      </c>
      <c r="B80">
        <v>8603</v>
      </c>
      <c r="C80">
        <v>8703</v>
      </c>
      <c r="D80">
        <v>7366</v>
      </c>
      <c r="E80">
        <v>21125</v>
      </c>
      <c r="F80">
        <v>13453</v>
      </c>
      <c r="G80">
        <v>8946</v>
      </c>
      <c r="H80">
        <v>2720</v>
      </c>
      <c r="I80">
        <f t="shared" si="59"/>
        <v>0.48292443227685938</v>
      </c>
      <c r="J80">
        <f t="shared" si="60"/>
        <v>23378.94616</v>
      </c>
      <c r="K80">
        <f t="shared" si="61"/>
        <v>2.4657846826243421</v>
      </c>
      <c r="L80">
        <f t="shared" si="62"/>
        <v>1.5038005812653701</v>
      </c>
      <c r="M80">
        <f t="shared" si="63"/>
        <v>1.453594011192674E-4</v>
      </c>
      <c r="N80">
        <f t="shared" si="64"/>
        <v>-6.3633569777895505E-9</v>
      </c>
      <c r="O80">
        <f t="shared" si="65"/>
        <v>-18163122</v>
      </c>
      <c r="P80">
        <f t="shared" si="66"/>
        <v>183850874</v>
      </c>
      <c r="Q80">
        <f t="shared" si="67"/>
        <v>3.2953080522603252E-4</v>
      </c>
      <c r="R80">
        <f t="shared" si="68"/>
        <v>-63362332</v>
      </c>
      <c r="S80">
        <f t="shared" si="69"/>
        <v>0.94964304306089864</v>
      </c>
      <c r="T80">
        <f t="shared" si="70"/>
        <v>74871909</v>
      </c>
      <c r="U80">
        <f t="shared" si="71"/>
        <v>12422</v>
      </c>
      <c r="V80">
        <f t="shared" si="72"/>
        <v>43334</v>
      </c>
      <c r="W80">
        <f t="shared" si="73"/>
        <v>-5828937.5</v>
      </c>
      <c r="X80">
        <f t="shared" si="74"/>
        <v>-155548683</v>
      </c>
      <c r="Y80">
        <f t="shared" si="75"/>
        <v>-155536258.09999999</v>
      </c>
      <c r="Z80">
        <f t="shared" si="76"/>
        <v>188992953</v>
      </c>
      <c r="AA80">
        <f t="shared" si="77"/>
        <v>284194625</v>
      </c>
      <c r="AB80">
        <f t="shared" si="78"/>
        <v>188992953</v>
      </c>
      <c r="AC80">
        <f t="shared" si="79"/>
        <v>120350538</v>
      </c>
      <c r="AD80">
        <f t="shared" si="80"/>
        <v>27518.75852447221</v>
      </c>
      <c r="AE80">
        <f t="shared" si="81"/>
        <v>-189307731.04852852</v>
      </c>
      <c r="AF80">
        <f t="shared" si="82"/>
        <v>0.4050091915432481</v>
      </c>
      <c r="AG80">
        <f t="shared" si="83"/>
        <v>1.8263643768666848</v>
      </c>
      <c r="AH80">
        <f t="shared" si="84"/>
        <v>1.2211890925346447</v>
      </c>
      <c r="AI80">
        <f t="shared" si="85"/>
        <v>4.3056179775280902E-2</v>
      </c>
      <c r="AJ80" s="3">
        <f t="shared" si="86"/>
        <v>0.41645433820571276</v>
      </c>
      <c r="AK80">
        <f t="shared" si="87"/>
        <v>0.41645210432021285</v>
      </c>
      <c r="AL80">
        <f t="shared" si="88"/>
        <v>0.41644386707455056</v>
      </c>
      <c r="AM80">
        <f t="shared" si="89"/>
        <v>9.9372902084254894E-2</v>
      </c>
      <c r="AN80">
        <f t="shared" si="90"/>
        <v>0.13593590364037211</v>
      </c>
      <c r="AO80">
        <f t="shared" si="91"/>
        <v>3.1415926154700435</v>
      </c>
      <c r="AP80">
        <f t="shared" si="92"/>
        <v>808.91803278688531</v>
      </c>
      <c r="AQ80">
        <f t="shared" si="93"/>
        <v>1.5038005812653701</v>
      </c>
      <c r="AR80">
        <f t="shared" si="94"/>
        <v>0.45756500310283577</v>
      </c>
      <c r="AS80">
        <f t="shared" si="95"/>
        <v>2112500</v>
      </c>
      <c r="AT80">
        <f t="shared" si="96"/>
        <v>1.570281721549097</v>
      </c>
      <c r="AU80">
        <f t="shared" si="97"/>
        <v>0.48292443227685933</v>
      </c>
      <c r="AV80">
        <f t="shared" si="98"/>
        <v>0.19804269505834274</v>
      </c>
      <c r="AW80">
        <f t="shared" si="99"/>
        <v>0.567967951820186</v>
      </c>
      <c r="AX80">
        <f t="shared" si="100"/>
        <v>0.23398935312147121</v>
      </c>
      <c r="AY80">
        <f t="shared" si="101"/>
        <v>0.70307965172524989</v>
      </c>
      <c r="AZ80">
        <f t="shared" si="102"/>
        <v>5.7783427712931931E-3</v>
      </c>
      <c r="BA80">
        <f t="shared" si="103"/>
        <v>8.3203684112265849E-2</v>
      </c>
      <c r="BB80">
        <f t="shared" si="104"/>
        <v>0.22187518075076637</v>
      </c>
      <c r="BC80">
        <f t="shared" si="105"/>
        <v>0.42121905274488697</v>
      </c>
      <c r="BD80">
        <f t="shared" si="106"/>
        <v>0.40500814738452329</v>
      </c>
      <c r="BE80">
        <f t="shared" si="107"/>
        <v>-8.3203684112265849E-2</v>
      </c>
      <c r="BF80">
        <f t="shared" si="108"/>
        <v>0.20121433992588955</v>
      </c>
      <c r="BG80">
        <f t="shared" si="56"/>
        <v>-0.97781276136485396</v>
      </c>
      <c r="BH80">
        <f t="shared" si="57"/>
        <v>-7.7450488023232969E-2</v>
      </c>
      <c r="BI80">
        <f t="shared" si="58"/>
        <v>0.60284682158839709</v>
      </c>
      <c r="BJ80">
        <f>(2*(RED-GREEN-BLUE))/(GREEN-BLUE)</f>
        <v>-198.8</v>
      </c>
      <c r="BK80">
        <f>SWIR1/SWIR2</f>
        <v>1.5038005812653701</v>
      </c>
      <c r="BL80">
        <f>AEROSOL/GREEN</f>
        <v>1.0684821325979548</v>
      </c>
      <c r="BM80">
        <f>GREEN/RED</f>
        <v>1.1815096388813466</v>
      </c>
      <c r="BN80">
        <f>NIR/GREEN</f>
        <v>2.4273239112949558</v>
      </c>
      <c r="BO80">
        <f>SWIR2/NIR</f>
        <v>0.4234792899408284</v>
      </c>
      <c r="BP80">
        <f>SWIR2/RED</f>
        <v>1.2144990496877546</v>
      </c>
      <c r="BQ80">
        <f>NIR/GREEN</f>
        <v>2.4273239112949558</v>
      </c>
      <c r="BR80">
        <f>NIR/SWIR2</f>
        <v>2.3613905656159178</v>
      </c>
      <c r="BS80">
        <f>NIR/RED</f>
        <v>2.8679065978821612</v>
      </c>
      <c r="BT80">
        <f>RED/BLUE</f>
        <v>0.85621294897128908</v>
      </c>
      <c r="BU80">
        <f>RED/GREEN</f>
        <v>0.84637481328277608</v>
      </c>
      <c r="BV80">
        <f>RED/NIR</f>
        <v>0.34868639053254435</v>
      </c>
      <c r="BW80">
        <f>SWIR1/NIR</f>
        <v>0.63682840236686389</v>
      </c>
      <c r="BX80">
        <f>2.5*(NIR-RED)+(NIR+(6*RED)-(7.5*BLUE))</f>
        <v>35196</v>
      </c>
      <c r="BY80">
        <f>NIR - 2.4*RED</f>
        <v>3446.6000000000022</v>
      </c>
      <c r="BZ80">
        <f>(SWIR1-NIR)/(SWIR1+NIR)</f>
        <v>-0.22187518075076637</v>
      </c>
      <c r="CA80">
        <f>NIR/(RED+SWIR2)</f>
        <v>1.2950588523786171</v>
      </c>
      <c r="CB80">
        <f>(NIR/RED)</f>
        <v>2.8679065978821612</v>
      </c>
      <c r="CC80">
        <f>(0.3037*BLUE)+(0.2793*GREEN)+(0.4773*RED)+(0.5585*NIR)+(0.1863*SWIR2)</f>
        <v>22024.223099999999</v>
      </c>
      <c r="CD80">
        <f>-0.2848*BLUE-0.2435*GREEN-0.5436*RED+0.7243*NIR+0.084*SWIR1-0.18*SWIR2</f>
        <v>6247.1370000000015</v>
      </c>
      <c r="CE80">
        <f>0.1509*BLUE+0.1973*GREEN+0.3279*RED+0.3406*NIR-0.7112*SWIR1-0.4272*SWIR2</f>
        <v>-763.72380000000157</v>
      </c>
      <c r="CF80">
        <f>(NIR-RED)/(NIR+RED+0.5)</f>
        <v>0.48291595739080079</v>
      </c>
      <c r="CG80">
        <f>((RED-GREEN)/(RED+GREEN))+0.5</f>
        <v>0.41679631588773414</v>
      </c>
      <c r="CH80">
        <f>(GREEN-RED)/(GREEN+RED-BLUE)</f>
        <v>0.17907848915081703</v>
      </c>
      <c r="CI80">
        <f>(0.1*(NIR-RED))/(0.1*(NIR+RED))</f>
        <v>0.48292443227685933</v>
      </c>
      <c r="CJ80">
        <f>(SWIR1-NIR)/(SWIR1+NIR)</f>
        <v>-0.22187518075076637</v>
      </c>
      <c r="CK80">
        <f>NDBI-NDVI</f>
        <v>-0.70479961302762573</v>
      </c>
      <c r="CL80">
        <f>(GREEN-SWIR1)/(GREEN+SWIR1)</f>
        <v>-0.21438887885899982</v>
      </c>
    </row>
    <row r="81" spans="1:90" x14ac:dyDescent="0.25">
      <c r="A81">
        <v>9607</v>
      </c>
      <c r="B81">
        <v>9107</v>
      </c>
      <c r="C81">
        <v>9075</v>
      </c>
      <c r="D81">
        <v>8453</v>
      </c>
      <c r="E81">
        <v>21665</v>
      </c>
      <c r="F81">
        <v>13550</v>
      </c>
      <c r="G81">
        <v>9397</v>
      </c>
      <c r="H81">
        <v>2720</v>
      </c>
      <c r="I81">
        <f t="shared" si="59"/>
        <v>0.43867454678265488</v>
      </c>
      <c r="J81">
        <f t="shared" si="60"/>
        <v>23778.84216</v>
      </c>
      <c r="K81">
        <f t="shared" si="61"/>
        <v>2.5564587876766383</v>
      </c>
      <c r="L81">
        <f t="shared" si="62"/>
        <v>1.4419495583696924</v>
      </c>
      <c r="M81">
        <f t="shared" si="63"/>
        <v>1.5137753557372085E-4</v>
      </c>
      <c r="N81">
        <f t="shared" si="64"/>
        <v>-5.4067596193503605E-9</v>
      </c>
      <c r="O81">
        <f t="shared" si="65"/>
        <v>-19719042</v>
      </c>
      <c r="P81">
        <f t="shared" si="66"/>
        <v>196609874</v>
      </c>
      <c r="Q81">
        <f t="shared" si="67"/>
        <v>2.8242373402241334E-4</v>
      </c>
      <c r="R81">
        <f t="shared" si="68"/>
        <v>-76973018</v>
      </c>
      <c r="S81">
        <f t="shared" si="69"/>
        <v>0.82707544053284321</v>
      </c>
      <c r="T81">
        <f t="shared" si="70"/>
        <v>82646025</v>
      </c>
      <c r="U81">
        <f t="shared" si="71"/>
        <v>12590</v>
      </c>
      <c r="V81">
        <f t="shared" si="72"/>
        <v>43543</v>
      </c>
      <c r="W81">
        <f t="shared" si="73"/>
        <v>-34438303</v>
      </c>
      <c r="X81">
        <f t="shared" si="74"/>
        <v>-183073795</v>
      </c>
      <c r="Y81">
        <f t="shared" si="75"/>
        <v>-183059794.30000001</v>
      </c>
      <c r="Z81">
        <f t="shared" si="76"/>
        <v>203595080</v>
      </c>
      <c r="AA81">
        <f t="shared" si="77"/>
        <v>293560750</v>
      </c>
      <c r="AB81">
        <f t="shared" si="78"/>
        <v>203595080</v>
      </c>
      <c r="AC81">
        <f t="shared" si="79"/>
        <v>127329350</v>
      </c>
      <c r="AD81">
        <f t="shared" si="80"/>
        <v>26424.780649766755</v>
      </c>
      <c r="AE81">
        <f t="shared" si="81"/>
        <v>-174557739.4414221</v>
      </c>
      <c r="AF81">
        <f t="shared" si="82"/>
        <v>0.39495308111616328</v>
      </c>
      <c r="AG81">
        <f t="shared" si="83"/>
        <v>1.6029811901100202</v>
      </c>
      <c r="AH81">
        <f t="shared" si="84"/>
        <v>1.1095844504021448</v>
      </c>
      <c r="AI81">
        <f t="shared" si="85"/>
        <v>1.652198263791655E-2</v>
      </c>
      <c r="AJ81" s="3">
        <f t="shared" si="86"/>
        <v>0.40956408588158749</v>
      </c>
      <c r="AK81">
        <f t="shared" si="87"/>
        <v>0.40956195413426605</v>
      </c>
      <c r="AL81">
        <f t="shared" si="88"/>
        <v>0.40955409350780314</v>
      </c>
      <c r="AM81">
        <f t="shared" si="89"/>
        <v>8.7409340728285698E-2</v>
      </c>
      <c r="AN81">
        <f t="shared" si="90"/>
        <v>0.10555456331487766</v>
      </c>
      <c r="AO81">
        <f t="shared" si="91"/>
        <v>1.1240674876630735E-7</v>
      </c>
      <c r="AP81">
        <f t="shared" si="92"/>
        <v>873.27868852459017</v>
      </c>
      <c r="AQ81">
        <f t="shared" si="93"/>
        <v>1.4419495583696924</v>
      </c>
      <c r="AR81">
        <f t="shared" si="94"/>
        <v>0.40874782439474255</v>
      </c>
      <c r="AS81">
        <f t="shared" si="95"/>
        <v>-693280</v>
      </c>
      <c r="AT81">
        <f t="shared" si="96"/>
        <v>1.5988929889298893</v>
      </c>
      <c r="AU81">
        <f t="shared" si="97"/>
        <v>0.43867454678265488</v>
      </c>
      <c r="AV81">
        <f t="shared" si="98"/>
        <v>0.21567626872145537</v>
      </c>
      <c r="AW81">
        <f t="shared" si="99"/>
        <v>0.55277728165743878</v>
      </c>
      <c r="AX81">
        <f t="shared" si="100"/>
        <v>0.23154644962110582</v>
      </c>
      <c r="AY81">
        <f t="shared" si="101"/>
        <v>0.67352219840488192</v>
      </c>
      <c r="AZ81">
        <f t="shared" si="102"/>
        <v>-1.7599824001759982E-3</v>
      </c>
      <c r="BA81">
        <f t="shared" si="103"/>
        <v>3.5486079415791877E-2</v>
      </c>
      <c r="BB81">
        <f t="shared" si="104"/>
        <v>0.23044157319324152</v>
      </c>
      <c r="BC81">
        <f t="shared" si="105"/>
        <v>0.40809827115559599</v>
      </c>
      <c r="BD81">
        <f t="shared" si="106"/>
        <v>0.39495203142102892</v>
      </c>
      <c r="BE81">
        <f t="shared" si="107"/>
        <v>-3.5486079415791877E-2</v>
      </c>
      <c r="BF81">
        <f t="shared" si="108"/>
        <v>0.18098226347670721</v>
      </c>
      <c r="BG81">
        <f t="shared" si="56"/>
        <v>-0.8925908695534408</v>
      </c>
      <c r="BH81">
        <f t="shared" si="57"/>
        <v>-0.10289855072463767</v>
      </c>
      <c r="BI81">
        <f t="shared" si="58"/>
        <v>0.5689993626513703</v>
      </c>
      <c r="BJ81">
        <f>(2*(RED-GREEN-BLUE))/(GREEN-BLUE)</f>
        <v>608.0625</v>
      </c>
      <c r="BK81">
        <f>SWIR1/SWIR2</f>
        <v>1.4419495583696924</v>
      </c>
      <c r="BL81">
        <f>AEROSOL/GREEN</f>
        <v>1.0586225895316805</v>
      </c>
      <c r="BM81">
        <f>GREEN/RED</f>
        <v>1.0735833431917663</v>
      </c>
      <c r="BN81">
        <f>NIR/GREEN</f>
        <v>2.3873278236914599</v>
      </c>
      <c r="BO81">
        <f>SWIR2/NIR</f>
        <v>0.43374105700438498</v>
      </c>
      <c r="BP81">
        <f>SWIR2/RED</f>
        <v>1.1116763279309121</v>
      </c>
      <c r="BQ81">
        <f>NIR/GREEN</f>
        <v>2.3873278236914599</v>
      </c>
      <c r="BR81">
        <f>NIR/SWIR2</f>
        <v>2.3055230392678516</v>
      </c>
      <c r="BS81">
        <f>NIR/RED</f>
        <v>2.5629953862534012</v>
      </c>
      <c r="BT81">
        <f>RED/BLUE</f>
        <v>0.92818710881739319</v>
      </c>
      <c r="BU81">
        <f>RED/GREEN</f>
        <v>0.93146005509641872</v>
      </c>
      <c r="BV81">
        <f>RED/NIR</f>
        <v>0.39016847449803832</v>
      </c>
      <c r="BW81">
        <f>SWIR1/NIR</f>
        <v>0.62543272559427643</v>
      </c>
      <c r="BX81">
        <f>2.5*(NIR-RED)+(NIR+(6*RED)-(7.5*BLUE))</f>
        <v>37110.5</v>
      </c>
      <c r="BY81">
        <f>NIR - 2.4*RED</f>
        <v>1377.7999999999993</v>
      </c>
      <c r="BZ81">
        <f>(SWIR1-NIR)/(SWIR1+NIR)</f>
        <v>-0.23044157319324152</v>
      </c>
      <c r="CA81">
        <f>NIR/(RED+SWIR2)</f>
        <v>1.2137254901960783</v>
      </c>
      <c r="CB81">
        <f>(NIR/RED)</f>
        <v>2.5629953862534012</v>
      </c>
      <c r="CC81">
        <f>(0.3037*BLUE)+(0.2793*GREEN)+(0.4773*RED)+(0.5585*NIR)+(0.1863*SWIR2)</f>
        <v>23185.623900000002</v>
      </c>
      <c r="CD81">
        <f>-0.2848*BLUE-0.2435*GREEN-0.5436*RED+0.7243*NIR+0.084*SWIR1-0.18*SWIR2</f>
        <v>5740.2126000000007</v>
      </c>
      <c r="CE81">
        <f>0.1509*BLUE+0.1973*GREEN+0.3279*RED+0.3406*NIR-0.7112*SWIR1-0.4272*SWIR2</f>
        <v>-335.57690000000002</v>
      </c>
      <c r="CF81">
        <f>(NIR-RED)/(NIR+RED+0.5)</f>
        <v>0.43866726430599134</v>
      </c>
      <c r="CG81">
        <f>((RED-GREEN)/(RED+GREEN))+0.5</f>
        <v>0.46451392058420815</v>
      </c>
      <c r="CH81">
        <f>(GREEN-RED)/(GREEN+RED-BLUE)</f>
        <v>7.3862961643510278E-2</v>
      </c>
      <c r="CI81">
        <f>(0.1*(NIR-RED))/(0.1*(NIR+RED))</f>
        <v>0.43867454678265488</v>
      </c>
      <c r="CJ81">
        <f>(SWIR1-NIR)/(SWIR1+NIR)</f>
        <v>-0.23044157319324152</v>
      </c>
      <c r="CK81">
        <f>NDBI-NDVI</f>
        <v>-0.66911611997589637</v>
      </c>
      <c r="CL81">
        <f>(GREEN-SWIR1)/(GREEN+SWIR1)</f>
        <v>-0.19779005524861878</v>
      </c>
    </row>
    <row r="82" spans="1:90" x14ac:dyDescent="0.25">
      <c r="A82">
        <v>11464</v>
      </c>
      <c r="B82">
        <v>10924</v>
      </c>
      <c r="C82">
        <v>10920</v>
      </c>
      <c r="D82">
        <v>11251</v>
      </c>
      <c r="E82">
        <v>15470</v>
      </c>
      <c r="F82">
        <v>14188</v>
      </c>
      <c r="G82">
        <v>12866</v>
      </c>
      <c r="H82">
        <v>2720</v>
      </c>
      <c r="I82">
        <f t="shared" si="59"/>
        <v>0.15789079750009355</v>
      </c>
      <c r="J82">
        <f t="shared" si="60"/>
        <v>15832.11916</v>
      </c>
      <c r="K82">
        <f t="shared" si="61"/>
        <v>1.1888806729762618</v>
      </c>
      <c r="L82">
        <f t="shared" si="62"/>
        <v>1.1027514378983367</v>
      </c>
      <c r="M82">
        <f t="shared" si="63"/>
        <v>4.7404598246029864E-4</v>
      </c>
      <c r="N82">
        <f t="shared" si="64"/>
        <v>-5.688796981425486E-9</v>
      </c>
      <c r="O82">
        <f t="shared" si="65"/>
        <v>-16886957</v>
      </c>
      <c r="P82">
        <f t="shared" si="66"/>
        <v>168932399</v>
      </c>
      <c r="Q82">
        <f t="shared" si="67"/>
        <v>1.2591473350516991E-4</v>
      </c>
      <c r="R82">
        <f t="shared" si="68"/>
        <v>-122894673</v>
      </c>
      <c r="S82">
        <f t="shared" si="69"/>
        <v>0.2847484932855065</v>
      </c>
      <c r="T82">
        <f t="shared" si="70"/>
        <v>119290080</v>
      </c>
      <c r="U82">
        <f t="shared" si="71"/>
        <v>4550</v>
      </c>
      <c r="V82">
        <f t="shared" si="72"/>
        <v>25877</v>
      </c>
      <c r="W82">
        <f t="shared" si="73"/>
        <v>-11729870</v>
      </c>
      <c r="X82">
        <f t="shared" si="74"/>
        <v>-174004590</v>
      </c>
      <c r="Y82">
        <f t="shared" si="75"/>
        <v>-173987291.59999999</v>
      </c>
      <c r="Z82">
        <f t="shared" si="76"/>
        <v>199047940</v>
      </c>
      <c r="AA82">
        <f t="shared" si="77"/>
        <v>219488360</v>
      </c>
      <c r="AB82">
        <f t="shared" si="78"/>
        <v>199047940</v>
      </c>
      <c r="AC82">
        <f t="shared" si="79"/>
        <v>182542808</v>
      </c>
      <c r="AD82">
        <f t="shared" si="80"/>
        <v>8438.9210373669139</v>
      </c>
      <c r="AE82">
        <f t="shared" si="81"/>
        <v>-17817910.272691101</v>
      </c>
      <c r="AF82">
        <f t="shared" si="82"/>
        <v>9.1899667279782826E-2</v>
      </c>
      <c r="AG82">
        <f t="shared" si="83"/>
        <v>1.2610434628033065</v>
      </c>
      <c r="AH82">
        <f t="shared" si="84"/>
        <v>0.86590116875128154</v>
      </c>
      <c r="AI82">
        <f t="shared" si="85"/>
        <v>-7.6110416903328411E-3</v>
      </c>
      <c r="AJ82" s="3">
        <f t="shared" si="86"/>
        <v>0.17241379310344829</v>
      </c>
      <c r="AK82">
        <f t="shared" si="87"/>
        <v>0.17241274778174895</v>
      </c>
      <c r="AL82">
        <f t="shared" si="88"/>
        <v>0.17240889326752745</v>
      </c>
      <c r="AM82">
        <f t="shared" si="89"/>
        <v>-0.1708206035268264</v>
      </c>
      <c r="AN82">
        <f t="shared" si="90"/>
        <v>-0.17802396323158259</v>
      </c>
      <c r="AO82">
        <f t="shared" si="91"/>
        <v>7.4387604049647438E-7</v>
      </c>
      <c r="AP82">
        <f t="shared" si="92"/>
        <v>1085.0819672131149</v>
      </c>
      <c r="AQ82">
        <f t="shared" si="93"/>
        <v>1.1027514378983367</v>
      </c>
      <c r="AR82">
        <f t="shared" si="94"/>
        <v>0.13829918901366894</v>
      </c>
      <c r="AS82">
        <f t="shared" si="95"/>
        <v>-61880</v>
      </c>
      <c r="AT82">
        <f t="shared" si="96"/>
        <v>1.0903580490555398</v>
      </c>
      <c r="AU82">
        <f t="shared" si="97"/>
        <v>0.1578907975000936</v>
      </c>
      <c r="AV82">
        <f t="shared" si="98"/>
        <v>0.29890279216811455</v>
      </c>
      <c r="AW82">
        <f t="shared" si="99"/>
        <v>0.41098801838420873</v>
      </c>
      <c r="AX82">
        <f t="shared" si="100"/>
        <v>0.29010918944767672</v>
      </c>
      <c r="AY82">
        <f t="shared" si="101"/>
        <v>0.46666350643502169</v>
      </c>
      <c r="AZ82">
        <f t="shared" si="102"/>
        <v>-1.8311664530305805E-4</v>
      </c>
      <c r="BA82">
        <f t="shared" si="103"/>
        <v>-1.492941229534076E-2</v>
      </c>
      <c r="BB82">
        <f t="shared" si="104"/>
        <v>4.3226110998718724E-2</v>
      </c>
      <c r="BC82">
        <f t="shared" si="105"/>
        <v>0.17223611426839433</v>
      </c>
      <c r="BD82">
        <f t="shared" si="106"/>
        <v>9.1897233201581024E-2</v>
      </c>
      <c r="BE82">
        <f t="shared" si="107"/>
        <v>1.492941229534076E-2</v>
      </c>
      <c r="BF82">
        <f t="shared" si="108"/>
        <v>4.886523249796703E-2</v>
      </c>
      <c r="BG82">
        <f t="shared" si="56"/>
        <v>-0.33162261251253206</v>
      </c>
      <c r="BH82">
        <f t="shared" si="57"/>
        <v>-0.36291568001647279</v>
      </c>
      <c r="BI82">
        <f t="shared" si="58"/>
        <v>0.40225793598087395</v>
      </c>
      <c r="BJ82">
        <f>(2*(RED-GREEN-BLUE))/(GREEN-BLUE)</f>
        <v>5296.5</v>
      </c>
      <c r="BK82">
        <f>SWIR1/SWIR2</f>
        <v>1.1027514378983367</v>
      </c>
      <c r="BL82">
        <f>AEROSOL/GREEN</f>
        <v>1.0498168498168499</v>
      </c>
      <c r="BM82">
        <f>GREEN/RED</f>
        <v>0.97058039285396858</v>
      </c>
      <c r="BN82">
        <f>NIR/GREEN</f>
        <v>1.4166666666666667</v>
      </c>
      <c r="BO82">
        <f>SWIR2/NIR</f>
        <v>0.83167420814479642</v>
      </c>
      <c r="BP82">
        <f>SWIR2/RED</f>
        <v>1.1435427961958937</v>
      </c>
      <c r="BQ82">
        <f>NIR/GREEN</f>
        <v>1.4166666666666667</v>
      </c>
      <c r="BR82">
        <f>NIR/SWIR2</f>
        <v>1.2023939064200218</v>
      </c>
      <c r="BS82">
        <f>NIR/RED</f>
        <v>1.3749888898764555</v>
      </c>
      <c r="BT82">
        <f>RED/BLUE</f>
        <v>1.029934090076895</v>
      </c>
      <c r="BU82">
        <f>RED/GREEN</f>
        <v>1.0303113553113552</v>
      </c>
      <c r="BV82">
        <f>RED/NIR</f>
        <v>0.72727860374919195</v>
      </c>
      <c r="BW82">
        <f>SWIR1/NIR</f>
        <v>0.91712992889463474</v>
      </c>
      <c r="BX82">
        <f>2.5*(NIR-RED)+(NIR+(6*RED)-(7.5*BLUE))</f>
        <v>11593.5</v>
      </c>
      <c r="BY82">
        <f>NIR - 2.4*RED</f>
        <v>-11532.399999999998</v>
      </c>
      <c r="BZ82">
        <f>(SWIR1-NIR)/(SWIR1+NIR)</f>
        <v>-4.3226110998718724E-2</v>
      </c>
      <c r="CA82">
        <f>NIR/(RED+SWIR2)</f>
        <v>0.6414562341916491</v>
      </c>
      <c r="CB82">
        <f>(NIR/RED)</f>
        <v>1.3749888898764555</v>
      </c>
      <c r="CC82">
        <f>(0.3037*BLUE)+(0.2793*GREEN)+(0.4773*RED)+(0.5585*NIR)+(0.1863*SWIR2)</f>
        <v>22774.607900000003</v>
      </c>
      <c r="CD82">
        <f>-0.2848*BLUE-0.2435*GREEN-0.5436*RED+0.7243*NIR+0.084*SWIR1-0.18*SWIR2</f>
        <v>-1805.3857999999984</v>
      </c>
      <c r="CE82">
        <f>0.1509*BLUE+0.1973*GREEN+0.3279*RED+0.3406*NIR-0.7112*SWIR1-0.4272*SWIR2</f>
        <v>-2825.6282999999985</v>
      </c>
      <c r="CF82">
        <f>(NIR-RED)/(NIR+RED+0.5)</f>
        <v>0.1578878431225792</v>
      </c>
      <c r="CG82">
        <f>((RED-GREEN)/(RED+GREEN))+0.5</f>
        <v>0.51492941229534073</v>
      </c>
      <c r="CH82">
        <f>(GREEN-RED)/(GREEN+RED-BLUE)</f>
        <v>-2.9430070240953142E-2</v>
      </c>
      <c r="CI82">
        <f>(0.1*(NIR-RED))/(0.1*(NIR+RED))</f>
        <v>0.15789079750009355</v>
      </c>
      <c r="CJ82">
        <f>(SWIR1-NIR)/(SWIR1+NIR)</f>
        <v>-4.3226110998718724E-2</v>
      </c>
      <c r="CK82">
        <f>NDBI-NDVI</f>
        <v>-0.20111690849881228</v>
      </c>
      <c r="CL82">
        <f>(GREEN-SWIR1)/(GREEN+SWIR1)</f>
        <v>-0.13015771865540862</v>
      </c>
    </row>
    <row r="83" spans="1:90" x14ac:dyDescent="0.25">
      <c r="A83">
        <v>11827</v>
      </c>
      <c r="B83">
        <v>11554</v>
      </c>
      <c r="C83">
        <v>11061</v>
      </c>
      <c r="D83">
        <v>11500</v>
      </c>
      <c r="E83">
        <v>13656</v>
      </c>
      <c r="F83">
        <v>14236</v>
      </c>
      <c r="G83">
        <v>13911</v>
      </c>
      <c r="H83">
        <v>2720</v>
      </c>
      <c r="I83">
        <f t="shared" si="59"/>
        <v>8.5705199554778178E-2</v>
      </c>
      <c r="J83">
        <f t="shared" si="60"/>
        <v>13630.65156</v>
      </c>
      <c r="K83">
        <f t="shared" si="61"/>
        <v>0.92017632780367331</v>
      </c>
      <c r="L83">
        <f t="shared" si="62"/>
        <v>1.0233628064121918</v>
      </c>
      <c r="M83">
        <f t="shared" si="63"/>
        <v>9.2764378478664194E-4</v>
      </c>
      <c r="N83">
        <f t="shared" si="64"/>
        <v>-6.3049757263529467E-9</v>
      </c>
      <c r="O83">
        <f t="shared" si="65"/>
        <v>-15765222.800000001</v>
      </c>
      <c r="P83">
        <f t="shared" si="66"/>
        <v>151049015</v>
      </c>
      <c r="Q83">
        <f t="shared" si="67"/>
        <v>1.0735722456103112E-4</v>
      </c>
      <c r="R83">
        <f t="shared" si="68"/>
        <v>-132859500</v>
      </c>
      <c r="S83">
        <f t="shared" si="69"/>
        <v>0.20092650887635533</v>
      </c>
      <c r="T83">
        <f t="shared" si="70"/>
        <v>127798794</v>
      </c>
      <c r="U83">
        <f t="shared" si="71"/>
        <v>2595</v>
      </c>
      <c r="V83">
        <f t="shared" si="72"/>
        <v>21274.400000000001</v>
      </c>
      <c r="W83">
        <f t="shared" si="73"/>
        <v>46022641</v>
      </c>
      <c r="X83">
        <f t="shared" si="74"/>
        <v>-156999724.59999999</v>
      </c>
      <c r="Y83">
        <f t="shared" si="75"/>
        <v>-156982259</v>
      </c>
      <c r="Z83">
        <f t="shared" si="76"/>
        <v>189979677</v>
      </c>
      <c r="AA83">
        <f t="shared" si="77"/>
        <v>194406816</v>
      </c>
      <c r="AB83">
        <f t="shared" si="78"/>
        <v>189979677</v>
      </c>
      <c r="AC83">
        <f t="shared" si="79"/>
        <v>198036996</v>
      </c>
      <c r="AD83">
        <f t="shared" si="80"/>
        <v>4312.9571283763644</v>
      </c>
      <c r="AE83">
        <f t="shared" si="81"/>
        <v>-4669086.9656747477</v>
      </c>
      <c r="AF83">
        <f t="shared" si="82"/>
        <v>-9.2472481710095238E-3</v>
      </c>
      <c r="AG83">
        <f t="shared" si="83"/>
        <v>1.2379130434782608</v>
      </c>
      <c r="AH83">
        <f t="shared" si="84"/>
        <v>1.0425029515938606</v>
      </c>
      <c r="AI83">
        <f t="shared" si="85"/>
        <v>-2.0630423233575348E-2</v>
      </c>
      <c r="AJ83" s="3">
        <f t="shared" si="86"/>
        <v>0.10498846947445079</v>
      </c>
      <c r="AK83">
        <f t="shared" si="87"/>
        <v>0.10498778985935277</v>
      </c>
      <c r="AL83">
        <f t="shared" si="88"/>
        <v>0.10498528385471978</v>
      </c>
      <c r="AM83">
        <f t="shared" si="89"/>
        <v>-0.24700173692481597</v>
      </c>
      <c r="AN83">
        <f t="shared" si="90"/>
        <v>-0.24587900709611507</v>
      </c>
      <c r="AO83">
        <f t="shared" si="91"/>
        <v>5.755605700950469E-9</v>
      </c>
      <c r="AP83">
        <f t="shared" si="92"/>
        <v>1118.5245901639346</v>
      </c>
      <c r="AQ83">
        <f t="shared" si="93"/>
        <v>1.0233628064121918</v>
      </c>
      <c r="AR83">
        <f t="shared" si="94"/>
        <v>7.4625667753065547E-2</v>
      </c>
      <c r="AS83">
        <f t="shared" si="95"/>
        <v>-6732408</v>
      </c>
      <c r="AT83">
        <f t="shared" si="96"/>
        <v>0.95925821860073057</v>
      </c>
      <c r="AU83">
        <f t="shared" si="97"/>
        <v>8.5705199554778219E-2</v>
      </c>
      <c r="AV83">
        <f t="shared" si="98"/>
        <v>0.31753044150537041</v>
      </c>
      <c r="AW83">
        <f t="shared" si="99"/>
        <v>0.37706049645194245</v>
      </c>
      <c r="AX83">
        <f t="shared" si="100"/>
        <v>0.30540906204268714</v>
      </c>
      <c r="AY83">
        <f t="shared" si="101"/>
        <v>0.40739977326600019</v>
      </c>
      <c r="AZ83">
        <f t="shared" si="102"/>
        <v>-2.1799690470926378E-2</v>
      </c>
      <c r="BA83">
        <f t="shared" si="103"/>
        <v>-1.9458357342316386E-2</v>
      </c>
      <c r="BB83">
        <f t="shared" si="104"/>
        <v>-2.0794493044600602E-2</v>
      </c>
      <c r="BC83">
        <f t="shared" si="105"/>
        <v>8.3379611265370884E-2</v>
      </c>
      <c r="BD83">
        <f t="shared" si="106"/>
        <v>-9.2501904450973983E-3</v>
      </c>
      <c r="BE83">
        <f t="shared" si="107"/>
        <v>1.9458357342316386E-2</v>
      </c>
      <c r="BF83">
        <f t="shared" si="108"/>
        <v>1.1546523608199808E-2</v>
      </c>
      <c r="BG83">
        <f t="shared" si="56"/>
        <v>-0.18043199906269089</v>
      </c>
      <c r="BH83">
        <f t="shared" si="57"/>
        <v>-0.42827238282640095</v>
      </c>
      <c r="BI83">
        <f t="shared" si="58"/>
        <v>0.37346771996731137</v>
      </c>
      <c r="BJ83">
        <f>(2*(RED-GREEN-BLUE))/(GREEN-BLUE)</f>
        <v>45.091277890466529</v>
      </c>
      <c r="BK83">
        <f>SWIR1/SWIR2</f>
        <v>1.0233628064121918</v>
      </c>
      <c r="BL83">
        <f>AEROSOL/GREEN</f>
        <v>1.0692523279992767</v>
      </c>
      <c r="BM83">
        <f>GREEN/RED</f>
        <v>0.96182608695652172</v>
      </c>
      <c r="BN83">
        <f>NIR/GREEN</f>
        <v>1.2346080824518579</v>
      </c>
      <c r="BO83">
        <f>SWIR2/NIR</f>
        <v>1.0186731107205624</v>
      </c>
      <c r="BP83">
        <f>SWIR2/RED</f>
        <v>1.2096521739130435</v>
      </c>
      <c r="BQ83">
        <f>NIR/GREEN</f>
        <v>1.2346080824518579</v>
      </c>
      <c r="BR83">
        <f>NIR/SWIR2</f>
        <v>0.9816691826612034</v>
      </c>
      <c r="BS83">
        <f>NIR/RED</f>
        <v>1.1874782608695653</v>
      </c>
      <c r="BT83">
        <f>RED/BLUE</f>
        <v>0.99532629392418215</v>
      </c>
      <c r="BU83">
        <f>RED/GREEN</f>
        <v>1.0396889973781756</v>
      </c>
      <c r="BV83">
        <f>RED/NIR</f>
        <v>0.84212067955477443</v>
      </c>
      <c r="BW83">
        <f>SWIR1/NIR</f>
        <v>1.0424721734036322</v>
      </c>
      <c r="BX83">
        <f>2.5*(NIR-RED)+(NIR+(6*RED)-(7.5*BLUE))</f>
        <v>1391</v>
      </c>
      <c r="BY83">
        <f>NIR - 2.4*RED</f>
        <v>-13944</v>
      </c>
      <c r="BZ83">
        <f>(SWIR1-NIR)/(SWIR1+NIR)</f>
        <v>2.0794493044600602E-2</v>
      </c>
      <c r="CA83">
        <f>NIR/(RED+SWIR2)</f>
        <v>0.5374050608004407</v>
      </c>
      <c r="CB83">
        <f>(NIR/RED)</f>
        <v>1.1874782608695653</v>
      </c>
      <c r="CC83">
        <f>(0.3037*BLUE)+(0.2793*GREEN)+(0.4773*RED)+(0.5585*NIR)+(0.1863*SWIR2)</f>
        <v>22305.732400000001</v>
      </c>
      <c r="CD83">
        <f>-0.2848*BLUE-0.2435*GREEN-0.5436*RED+0.7243*NIR+0.084*SWIR1-0.18*SWIR2</f>
        <v>-3652.4478999999983</v>
      </c>
      <c r="CE83">
        <f>0.1509*BLUE+0.1973*GREEN+0.3279*RED+0.3406*NIR-0.7112*SWIR1-0.4272*SWIR2</f>
        <v>-3719.504899999999</v>
      </c>
      <c r="CF83">
        <f>(NIR-RED)/(NIR+RED+0.5)</f>
        <v>8.5703496114324332E-2</v>
      </c>
      <c r="CG83">
        <f>((RED-GREEN)/(RED+GREEN))+0.5</f>
        <v>0.51945835734231638</v>
      </c>
      <c r="CH83">
        <f>(GREEN-RED)/(GREEN+RED-BLUE)</f>
        <v>-3.9883710366130642E-2</v>
      </c>
      <c r="CI83">
        <f>(0.1*(NIR-RED))/(0.1*(NIR+RED))</f>
        <v>8.5705199554778178E-2</v>
      </c>
      <c r="CJ83">
        <f>(SWIR1-NIR)/(SWIR1+NIR)</f>
        <v>2.0794493044600602E-2</v>
      </c>
      <c r="CK83">
        <f>NDBI-NDVI</f>
        <v>-6.4910706510177579E-2</v>
      </c>
      <c r="CL83">
        <f>(GREEN-SWIR1)/(GREEN+SWIR1)</f>
        <v>-0.12550895363086531</v>
      </c>
    </row>
    <row r="84" spans="1:90" x14ac:dyDescent="0.25">
      <c r="A84">
        <v>11928</v>
      </c>
      <c r="B84">
        <v>11607</v>
      </c>
      <c r="C84">
        <v>11384</v>
      </c>
      <c r="D84">
        <v>11911</v>
      </c>
      <c r="E84">
        <v>13423</v>
      </c>
      <c r="F84">
        <v>13356</v>
      </c>
      <c r="G84">
        <v>12638</v>
      </c>
      <c r="H84">
        <v>2720</v>
      </c>
      <c r="I84">
        <f t="shared" si="59"/>
        <v>5.9682639930528143E-2</v>
      </c>
      <c r="J84">
        <f t="shared" si="60"/>
        <v>13264.49936</v>
      </c>
      <c r="K84">
        <f t="shared" si="61"/>
        <v>1.0100581065445704</v>
      </c>
      <c r="L84">
        <f t="shared" si="62"/>
        <v>1.0568127868333597</v>
      </c>
      <c r="M84">
        <f t="shared" si="63"/>
        <v>1.3227513227513227E-3</v>
      </c>
      <c r="N84">
        <f t="shared" si="64"/>
        <v>-6.1930730302998472E-9</v>
      </c>
      <c r="O84">
        <f t="shared" si="65"/>
        <v>-15567126.800000001</v>
      </c>
      <c r="P84">
        <f t="shared" si="66"/>
        <v>152807431</v>
      </c>
      <c r="Q84">
        <f t="shared" si="67"/>
        <v>9.8993454204417125E-5</v>
      </c>
      <c r="R84">
        <f t="shared" si="68"/>
        <v>-138239066</v>
      </c>
      <c r="S84">
        <f t="shared" si="69"/>
        <v>0.1753175968199322</v>
      </c>
      <c r="T84">
        <f t="shared" si="70"/>
        <v>132134088</v>
      </c>
      <c r="U84">
        <f t="shared" si="71"/>
        <v>2039</v>
      </c>
      <c r="V84">
        <f t="shared" si="72"/>
        <v>20304.199999999997</v>
      </c>
      <c r="W84">
        <f t="shared" si="73"/>
        <v>25803007</v>
      </c>
      <c r="X84">
        <f t="shared" si="74"/>
        <v>-159837225.80000001</v>
      </c>
      <c r="Y84">
        <f t="shared" si="75"/>
        <v>-159819208.09999999</v>
      </c>
      <c r="Z84">
        <f t="shared" si="76"/>
        <v>169651258</v>
      </c>
      <c r="AA84">
        <f t="shared" si="77"/>
        <v>179277588</v>
      </c>
      <c r="AB84">
        <f t="shared" si="78"/>
        <v>169651258</v>
      </c>
      <c r="AC84">
        <f t="shared" si="79"/>
        <v>168793128</v>
      </c>
      <c r="AD84">
        <f t="shared" si="80"/>
        <v>3024.970139533048</v>
      </c>
      <c r="AE84">
        <f t="shared" si="81"/>
        <v>-2308408.2411271138</v>
      </c>
      <c r="AF84">
        <f t="shared" si="82"/>
        <v>3.0124568706179928E-2</v>
      </c>
      <c r="AG84">
        <f t="shared" si="83"/>
        <v>1.12131643019058</v>
      </c>
      <c r="AH84">
        <f t="shared" si="84"/>
        <v>0.74050362782757151</v>
      </c>
      <c r="AI84">
        <f t="shared" si="85"/>
        <v>-1.6203603681458758E-2</v>
      </c>
      <c r="AJ84" s="3">
        <f t="shared" si="86"/>
        <v>8.2194541863183784E-2</v>
      </c>
      <c r="AK84">
        <f t="shared" si="87"/>
        <v>8.2194011728871821E-2</v>
      </c>
      <c r="AL84">
        <f t="shared" si="88"/>
        <v>8.2192056917697084E-2</v>
      </c>
      <c r="AM84">
        <f t="shared" si="89"/>
        <v>-0.26275608282528695</v>
      </c>
      <c r="AN84">
        <f t="shared" si="90"/>
        <v>-0.26885995969279375</v>
      </c>
      <c r="AO84">
        <f t="shared" si="91"/>
        <v>1.2665049580471183E-8</v>
      </c>
      <c r="AP84">
        <f t="shared" si="92"/>
        <v>1144.327868852459</v>
      </c>
      <c r="AQ84">
        <f t="shared" si="93"/>
        <v>1.0568127868333597</v>
      </c>
      <c r="AR84">
        <f t="shared" si="94"/>
        <v>5.1901365543603056E-2</v>
      </c>
      <c r="AS84">
        <f t="shared" si="95"/>
        <v>-2993329</v>
      </c>
      <c r="AT84">
        <f t="shared" si="96"/>
        <v>1.005016471997604</v>
      </c>
      <c r="AU84">
        <f t="shared" si="97"/>
        <v>5.9682639930528164E-2</v>
      </c>
      <c r="AV84">
        <f t="shared" si="98"/>
        <v>0.3243913067160521</v>
      </c>
      <c r="AW84">
        <f t="shared" si="99"/>
        <v>0.36557002015360313</v>
      </c>
      <c r="AX84">
        <f t="shared" si="100"/>
        <v>0.31003867313034478</v>
      </c>
      <c r="AY84">
        <f t="shared" si="101"/>
        <v>0.38534974327218308</v>
      </c>
      <c r="AZ84">
        <f t="shared" si="102"/>
        <v>-9.6994476099343217E-3</v>
      </c>
      <c r="BA84">
        <f t="shared" si="103"/>
        <v>-2.2622880446447734E-2</v>
      </c>
      <c r="BB84">
        <f t="shared" si="104"/>
        <v>2.5019604914298518E-3</v>
      </c>
      <c r="BC84">
        <f t="shared" si="105"/>
        <v>7.2552936476228527E-2</v>
      </c>
      <c r="BD84">
        <f t="shared" si="106"/>
        <v>3.0121637696174361E-2</v>
      </c>
      <c r="BE84">
        <f t="shared" si="107"/>
        <v>2.2622880446447734E-2</v>
      </c>
      <c r="BF84">
        <f t="shared" si="108"/>
        <v>2.7621758867430946E-2</v>
      </c>
      <c r="BG84">
        <f t="shared" si="56"/>
        <v>-0.12024873999160686</v>
      </c>
      <c r="BH84">
        <f t="shared" si="57"/>
        <v>-0.44446973616140711</v>
      </c>
      <c r="BI84">
        <f t="shared" si="58"/>
        <v>0.35513386210443681</v>
      </c>
      <c r="BJ84">
        <f>(2*(RED-GREEN-BLUE))/(GREEN-BLUE)</f>
        <v>99.372197309417047</v>
      </c>
      <c r="BK84">
        <f>SWIR1/SWIR2</f>
        <v>1.0568127868333597</v>
      </c>
      <c r="BL84">
        <f>AEROSOL/GREEN</f>
        <v>1.0477863668306395</v>
      </c>
      <c r="BM84">
        <f>GREEN/RED</f>
        <v>0.95575518428343553</v>
      </c>
      <c r="BN84">
        <f>NIR/GREEN</f>
        <v>1.1791110330288124</v>
      </c>
      <c r="BO84">
        <f>SWIR2/NIR</f>
        <v>0.94151828950309169</v>
      </c>
      <c r="BP84">
        <f>SWIR2/RED</f>
        <v>1.0610360171270254</v>
      </c>
      <c r="BQ84">
        <f>NIR/GREEN</f>
        <v>1.1791110330288124</v>
      </c>
      <c r="BR84">
        <f>NIR/SWIR2</f>
        <v>1.0621142585852192</v>
      </c>
      <c r="BS84">
        <f>NIR/RED</f>
        <v>1.1269414826630846</v>
      </c>
      <c r="BT84">
        <f>RED/BLUE</f>
        <v>1.0261910915826655</v>
      </c>
      <c r="BU84">
        <f>RED/GREEN</f>
        <v>1.0462930428671819</v>
      </c>
      <c r="BV84">
        <f>RED/NIR</f>
        <v>0.88735752067347096</v>
      </c>
      <c r="BW84">
        <f>SWIR1/NIR</f>
        <v>0.99500856738434029</v>
      </c>
      <c r="BX84">
        <f>2.5*(NIR-RED)+(NIR+(6*RED)-(7.5*BLUE))</f>
        <v>1616.5</v>
      </c>
      <c r="BY84">
        <f>NIR - 2.4*RED</f>
        <v>-15163.399999999998</v>
      </c>
      <c r="BZ84">
        <f>(SWIR1-NIR)/(SWIR1+NIR)</f>
        <v>-2.5019604914298518E-3</v>
      </c>
      <c r="CA84">
        <f>NIR/(RED+SWIR2)</f>
        <v>0.54678398305429954</v>
      </c>
      <c r="CB84">
        <f>(NIR/RED)</f>
        <v>1.1269414826630846</v>
      </c>
      <c r="CC84">
        <f>(0.3037*BLUE)+(0.2793*GREEN)+(0.4773*RED)+(0.5585*NIR)+(0.1863*SWIR2)</f>
        <v>22240.922299999998</v>
      </c>
      <c r="CD84">
        <f>-0.2848*BLUE-0.2435*GREEN-0.5436*RED+0.7243*NIR+0.084*SWIR1-0.18*SWIR2</f>
        <v>-3983.1542999999983</v>
      </c>
      <c r="CE84">
        <f>0.1509*BLUE+0.1973*GREEN+0.3279*RED+0.3406*NIR-0.7112*SWIR1-0.4272*SWIR2</f>
        <v>-2422.6905999999999</v>
      </c>
      <c r="CF84">
        <f>(NIR-RED)/(NIR+RED+0.5)</f>
        <v>5.968146203793246E-2</v>
      </c>
      <c r="CG84">
        <f>((RED-GREEN)/(RED+GREEN))+0.5</f>
        <v>0.52262288044644778</v>
      </c>
      <c r="CH84">
        <f>(GREEN-RED)/(GREEN+RED-BLUE)</f>
        <v>-4.5088980150581791E-2</v>
      </c>
      <c r="CI84">
        <f>(0.1*(NIR-RED))/(0.1*(NIR+RED))</f>
        <v>5.968263993052815E-2</v>
      </c>
      <c r="CJ84">
        <f>(SWIR1-NIR)/(SWIR1+NIR)</f>
        <v>-2.5019604914298518E-3</v>
      </c>
      <c r="CK84">
        <f>NDBI-NDVI</f>
        <v>-6.2184600421957996E-2</v>
      </c>
      <c r="CL84">
        <f>(GREEN-SWIR1)/(GREEN+SWIR1)</f>
        <v>-7.9708973322554569E-2</v>
      </c>
    </row>
    <row r="85" spans="1:90" x14ac:dyDescent="0.25">
      <c r="A85">
        <v>11797</v>
      </c>
      <c r="B85">
        <v>11443</v>
      </c>
      <c r="C85">
        <v>11143</v>
      </c>
      <c r="D85">
        <v>11686</v>
      </c>
      <c r="E85">
        <v>13236</v>
      </c>
      <c r="F85">
        <v>14355</v>
      </c>
      <c r="G85">
        <v>14259</v>
      </c>
      <c r="H85">
        <v>2720</v>
      </c>
      <c r="I85">
        <f t="shared" si="59"/>
        <v>6.2194045421715756E-2</v>
      </c>
      <c r="J85">
        <f t="shared" si="60"/>
        <v>13092.703560000002</v>
      </c>
      <c r="K85">
        <f t="shared" si="61"/>
        <v>0.85017263551524325</v>
      </c>
      <c r="L85">
        <f t="shared" si="62"/>
        <v>1.0067325899431938</v>
      </c>
      <c r="M85">
        <f t="shared" si="63"/>
        <v>1.2903225806451613E-3</v>
      </c>
      <c r="N85">
        <f t="shared" si="64"/>
        <v>-6.4015115740557835E-9</v>
      </c>
      <c r="O85">
        <f t="shared" si="65"/>
        <v>-15133188.199999999</v>
      </c>
      <c r="P85">
        <f t="shared" si="66"/>
        <v>147488747</v>
      </c>
      <c r="Q85">
        <f t="shared" si="67"/>
        <v>1.0164563796376418E-4</v>
      </c>
      <c r="R85">
        <f t="shared" si="68"/>
        <v>-133711212</v>
      </c>
      <c r="S85">
        <f t="shared" si="69"/>
        <v>0.17768825573784866</v>
      </c>
      <c r="T85">
        <f t="shared" si="70"/>
        <v>127509349</v>
      </c>
      <c r="U85">
        <f t="shared" si="71"/>
        <v>2093</v>
      </c>
      <c r="V85">
        <f t="shared" si="72"/>
        <v>20080.399999999998</v>
      </c>
      <c r="W85">
        <f t="shared" si="73"/>
        <v>28903354</v>
      </c>
      <c r="X85">
        <f t="shared" si="74"/>
        <v>-154632442.59999999</v>
      </c>
      <c r="Y85">
        <f t="shared" si="75"/>
        <v>-154614758.59999999</v>
      </c>
      <c r="Z85">
        <f t="shared" si="76"/>
        <v>188743267</v>
      </c>
      <c r="AA85">
        <f t="shared" si="77"/>
        <v>190002780</v>
      </c>
      <c r="AB85">
        <f t="shared" si="78"/>
        <v>188743267</v>
      </c>
      <c r="AC85">
        <f t="shared" si="79"/>
        <v>204687945</v>
      </c>
      <c r="AD85">
        <f t="shared" si="80"/>
        <v>3100.9688835389707</v>
      </c>
      <c r="AE85">
        <f t="shared" si="81"/>
        <v>-2424273.1602856936</v>
      </c>
      <c r="AF85">
        <f t="shared" si="82"/>
        <v>-3.7203692873499006E-2</v>
      </c>
      <c r="AG85">
        <f t="shared" si="83"/>
        <v>1.228392948827657</v>
      </c>
      <c r="AH85">
        <f t="shared" si="84"/>
        <v>0.79195205479452058</v>
      </c>
      <c r="AI85">
        <f t="shared" si="85"/>
        <v>-1.8562149069690632E-2</v>
      </c>
      <c r="AJ85" s="3">
        <f t="shared" si="86"/>
        <v>8.5852578038475735E-2</v>
      </c>
      <c r="AK85">
        <f t="shared" si="87"/>
        <v>8.5852014589510056E-2</v>
      </c>
      <c r="AL85">
        <f t="shared" si="88"/>
        <v>8.5849936935366439E-2</v>
      </c>
      <c r="AM85">
        <f t="shared" si="89"/>
        <v>-0.2610127854391156</v>
      </c>
      <c r="AN85">
        <f t="shared" si="90"/>
        <v>-0.2659919589629835</v>
      </c>
      <c r="AO85">
        <f t="shared" si="91"/>
        <v>9.5496682975240032E-9</v>
      </c>
      <c r="AP85">
        <f t="shared" si="92"/>
        <v>1123.672131147541</v>
      </c>
      <c r="AQ85">
        <f t="shared" si="93"/>
        <v>1.0067325899431938</v>
      </c>
      <c r="AR85">
        <f t="shared" si="94"/>
        <v>5.4090876513566706E-2</v>
      </c>
      <c r="AS85">
        <f t="shared" si="95"/>
        <v>-3970800</v>
      </c>
      <c r="AT85">
        <f t="shared" si="96"/>
        <v>0.92204806687565311</v>
      </c>
      <c r="AU85">
        <f t="shared" si="97"/>
        <v>6.2194045421715749E-2</v>
      </c>
      <c r="AV85">
        <f t="shared" si="98"/>
        <v>0.32402606405101897</v>
      </c>
      <c r="AW85">
        <f t="shared" si="99"/>
        <v>0.36700402051850822</v>
      </c>
      <c r="AX85">
        <f t="shared" si="100"/>
        <v>0.30896991543047275</v>
      </c>
      <c r="AY85">
        <f t="shared" si="101"/>
        <v>0.38749410346454216</v>
      </c>
      <c r="AZ85">
        <f t="shared" si="102"/>
        <v>-1.3282564420437439E-2</v>
      </c>
      <c r="BA85">
        <f t="shared" si="103"/>
        <v>-2.3785535941127513E-2</v>
      </c>
      <c r="BB85">
        <f t="shared" si="104"/>
        <v>-4.0556703272806346E-2</v>
      </c>
      <c r="BC85">
        <f t="shared" si="105"/>
        <v>7.2652862757810285E-2</v>
      </c>
      <c r="BD85">
        <f t="shared" si="106"/>
        <v>-3.7206764866339337E-2</v>
      </c>
      <c r="BE85">
        <f t="shared" si="107"/>
        <v>2.3785535941127513E-2</v>
      </c>
      <c r="BF85">
        <f t="shared" si="108"/>
        <v>3.3550010484378278E-3</v>
      </c>
      <c r="BG85">
        <f t="shared" si="56"/>
        <v>-0.13169563544838844</v>
      </c>
      <c r="BH85">
        <f t="shared" si="57"/>
        <v>-0.44278858297549889</v>
      </c>
      <c r="BI85">
        <f t="shared" si="58"/>
        <v>0.35729410147119484</v>
      </c>
      <c r="BJ85">
        <f>(2*(RED-GREEN-BLUE))/(GREEN-BLUE)</f>
        <v>72.666666666666671</v>
      </c>
      <c r="BK85">
        <f>SWIR1/SWIR2</f>
        <v>1.0067325899431938</v>
      </c>
      <c r="BL85">
        <f>AEROSOL/GREEN</f>
        <v>1.0586915552364713</v>
      </c>
      <c r="BM85">
        <f>GREEN/RED</f>
        <v>0.95353414341947629</v>
      </c>
      <c r="BN85">
        <f>NIR/GREEN</f>
        <v>1.1878309252445483</v>
      </c>
      <c r="BO85">
        <f>SWIR2/NIR</f>
        <v>1.0772892112420671</v>
      </c>
      <c r="BP85">
        <f>SWIR2/RED</f>
        <v>1.2201779907581722</v>
      </c>
      <c r="BQ85">
        <f>NIR/GREEN</f>
        <v>1.1878309252445483</v>
      </c>
      <c r="BR85">
        <f>NIR/SWIR2</f>
        <v>0.92825583841784132</v>
      </c>
      <c r="BS85">
        <f>NIR/RED</f>
        <v>1.1326373438302242</v>
      </c>
      <c r="BT85">
        <f>RED/BLUE</f>
        <v>1.021235689941449</v>
      </c>
      <c r="BU85">
        <f>RED/GREEN</f>
        <v>1.0487301444853272</v>
      </c>
      <c r="BV85">
        <f>RED/NIR</f>
        <v>0.88289513448171653</v>
      </c>
      <c r="BW85">
        <f>SWIR1/NIR</f>
        <v>1.0845421577515866</v>
      </c>
      <c r="BX85">
        <f>2.5*(NIR-RED)+(NIR+(6*RED)-(7.5*BLUE))</f>
        <v>1404.5</v>
      </c>
      <c r="BY85">
        <f>NIR - 2.4*RED</f>
        <v>-14810.399999999998</v>
      </c>
      <c r="BZ85">
        <f>(SWIR1-NIR)/(SWIR1+NIR)</f>
        <v>4.0556703272806346E-2</v>
      </c>
      <c r="CA85">
        <f>NIR/(RED+SWIR2)</f>
        <v>0.5101560994411255</v>
      </c>
      <c r="CB85">
        <f>(NIR/RED)</f>
        <v>1.1326373438302242</v>
      </c>
      <c r="CC85">
        <f>(0.3037*BLUE)+(0.2793*GREEN)+(0.4773*RED)+(0.5585*NIR)+(0.1863*SWIR2)</f>
        <v>22213.964500000002</v>
      </c>
      <c r="CD85">
        <f>-0.2848*BLUE-0.2435*GREEN-0.5436*RED+0.7243*NIR+0.084*SWIR1-0.18*SWIR2</f>
        <v>-4098.7616999999973</v>
      </c>
      <c r="CE85">
        <f>0.1509*BLUE+0.1973*GREEN+0.3279*RED+0.3406*NIR-0.7112*SWIR1-0.4272*SWIR2</f>
        <v>-4035.4372000000012</v>
      </c>
      <c r="CF85">
        <f>(NIR-RED)/(NIR+RED+0.5)</f>
        <v>6.2192797672785634E-2</v>
      </c>
      <c r="CG85">
        <f>((RED-GREEN)/(RED+GREEN))+0.5</f>
        <v>0.52378553594112753</v>
      </c>
      <c r="CH85">
        <f>(GREEN-RED)/(GREEN+RED-BLUE)</f>
        <v>-4.7690145793079217E-2</v>
      </c>
      <c r="CI85">
        <f>(0.1*(NIR-RED))/(0.1*(NIR+RED))</f>
        <v>6.2194045421715749E-2</v>
      </c>
      <c r="CJ85">
        <f>(SWIR1-NIR)/(SWIR1+NIR)</f>
        <v>4.0556703272806346E-2</v>
      </c>
      <c r="CK85">
        <f>NDBI-NDVI</f>
        <v>-2.1637342148909409E-2</v>
      </c>
      <c r="CL85">
        <f>(GREEN-SWIR1)/(GREEN+SWIR1)</f>
        <v>-0.12597066436583262</v>
      </c>
    </row>
    <row r="86" spans="1:90" x14ac:dyDescent="0.25">
      <c r="A86">
        <v>11015</v>
      </c>
      <c r="B86">
        <v>10710</v>
      </c>
      <c r="C86">
        <v>10483</v>
      </c>
      <c r="D86">
        <v>10737</v>
      </c>
      <c r="E86">
        <v>17156</v>
      </c>
      <c r="F86">
        <v>14846</v>
      </c>
      <c r="G86">
        <v>13555</v>
      </c>
      <c r="H86">
        <v>2720</v>
      </c>
      <c r="I86">
        <f t="shared" si="59"/>
        <v>0.23012942315276233</v>
      </c>
      <c r="J86">
        <f t="shared" si="60"/>
        <v>17940.41156</v>
      </c>
      <c r="K86">
        <f t="shared" si="61"/>
        <v>1.3354055045260671</v>
      </c>
      <c r="L86">
        <f t="shared" si="62"/>
        <v>1.0952416082626337</v>
      </c>
      <c r="M86">
        <f t="shared" si="63"/>
        <v>3.1157501168406292E-4</v>
      </c>
      <c r="N86">
        <f t="shared" si="64"/>
        <v>-5.3752908921467483E-9</v>
      </c>
      <c r="O86">
        <f t="shared" si="65"/>
        <v>-18361650.399999999</v>
      </c>
      <c r="P86">
        <f t="shared" si="66"/>
        <v>179846347</v>
      </c>
      <c r="Q86">
        <f t="shared" si="67"/>
        <v>1.5242194481179501E-4</v>
      </c>
      <c r="R86">
        <f t="shared" si="68"/>
        <v>-114982533</v>
      </c>
      <c r="S86">
        <f t="shared" si="69"/>
        <v>0.38922394547976091</v>
      </c>
      <c r="T86">
        <f t="shared" si="70"/>
        <v>112272930</v>
      </c>
      <c r="U86">
        <f t="shared" si="71"/>
        <v>6673</v>
      </c>
      <c r="V86">
        <f t="shared" si="72"/>
        <v>30437.4</v>
      </c>
      <c r="W86">
        <f t="shared" si="73"/>
        <v>-13410570</v>
      </c>
      <c r="X86">
        <f t="shared" si="74"/>
        <v>-184152059.59999999</v>
      </c>
      <c r="Y86">
        <f t="shared" si="75"/>
        <v>-184135312.19999999</v>
      </c>
      <c r="Z86">
        <f t="shared" si="76"/>
        <v>232560063</v>
      </c>
      <c r="AA86">
        <f t="shared" si="77"/>
        <v>254697976</v>
      </c>
      <c r="AB86">
        <f t="shared" si="78"/>
        <v>232560063</v>
      </c>
      <c r="AC86">
        <f t="shared" si="79"/>
        <v>201237530</v>
      </c>
      <c r="AD86">
        <f t="shared" si="80"/>
        <v>12838.884919425673</v>
      </c>
      <c r="AE86">
        <f t="shared" si="81"/>
        <v>-41217876.733644567</v>
      </c>
      <c r="AF86">
        <f t="shared" si="82"/>
        <v>0.11725655072169293</v>
      </c>
      <c r="AG86">
        <f t="shared" si="83"/>
        <v>1.3826953525193257</v>
      </c>
      <c r="AH86">
        <f t="shared" si="84"/>
        <v>0.99194029850746268</v>
      </c>
      <c r="AI86">
        <f t="shared" si="85"/>
        <v>-1.1340862471412068E-2</v>
      </c>
      <c r="AJ86" s="3">
        <f t="shared" si="86"/>
        <v>0.24143420528962697</v>
      </c>
      <c r="AK86">
        <f t="shared" si="87"/>
        <v>0.24143280765406763</v>
      </c>
      <c r="AL86">
        <f t="shared" si="88"/>
        <v>0.24142765401278954</v>
      </c>
      <c r="AM86">
        <f t="shared" si="89"/>
        <v>-0.10527002007875043</v>
      </c>
      <c r="AN86">
        <f t="shared" si="90"/>
        <v>-0.10589952053366687</v>
      </c>
      <c r="AO86">
        <f t="shared" si="91"/>
        <v>1.3484053407854483E-8</v>
      </c>
      <c r="AP86">
        <f t="shared" si="92"/>
        <v>1046.8852459016393</v>
      </c>
      <c r="AQ86">
        <f t="shared" si="93"/>
        <v>1.0952416082626337</v>
      </c>
      <c r="AR86">
        <f t="shared" si="94"/>
        <v>0.20353308445736884</v>
      </c>
      <c r="AS86">
        <f t="shared" si="95"/>
        <v>-3894412</v>
      </c>
      <c r="AT86">
        <f t="shared" si="96"/>
        <v>1.1555974673312677</v>
      </c>
      <c r="AU86">
        <f t="shared" si="97"/>
        <v>0.23012942315276236</v>
      </c>
      <c r="AV86">
        <f t="shared" si="98"/>
        <v>0.27978424015009379</v>
      </c>
      <c r="AW86">
        <f t="shared" si="99"/>
        <v>0.44705023973316654</v>
      </c>
      <c r="AX86">
        <f t="shared" si="100"/>
        <v>0.27316552011673961</v>
      </c>
      <c r="AY86">
        <f t="shared" si="101"/>
        <v>0.52331905258718281</v>
      </c>
      <c r="AZ86">
        <f t="shared" si="102"/>
        <v>-1.0711083848440522E-2</v>
      </c>
      <c r="BA86">
        <f t="shared" si="103"/>
        <v>-1.1969839773798303E-2</v>
      </c>
      <c r="BB86">
        <f t="shared" si="104"/>
        <v>7.2182988563214798E-2</v>
      </c>
      <c r="BC86">
        <f t="shared" si="105"/>
        <v>0.2313213234766382</v>
      </c>
      <c r="BD86">
        <f t="shared" si="106"/>
        <v>0.11725440395949334</v>
      </c>
      <c r="BE86">
        <f t="shared" si="107"/>
        <v>1.1969839773798303E-2</v>
      </c>
      <c r="BF86">
        <f t="shared" si="108"/>
        <v>4.5456145910355267E-2</v>
      </c>
      <c r="BG86">
        <f t="shared" si="56"/>
        <v>-0.4989133978507152</v>
      </c>
      <c r="BH86">
        <f t="shared" si="57"/>
        <v>-0.30098195004685652</v>
      </c>
      <c r="BI86">
        <f t="shared" si="58"/>
        <v>0.44372199051887157</v>
      </c>
      <c r="BJ86">
        <f>(2*(RED-GREEN-BLUE))/(GREEN-BLUE)</f>
        <v>92.12334801762114</v>
      </c>
      <c r="BK86">
        <f>SWIR1/SWIR2</f>
        <v>1.0952416082626337</v>
      </c>
      <c r="BL86">
        <f>AEROSOL/GREEN</f>
        <v>1.0507488314413813</v>
      </c>
      <c r="BM86">
        <f>GREEN/RED</f>
        <v>0.97634348514482627</v>
      </c>
      <c r="BN86">
        <f>NIR/GREEN</f>
        <v>1.6365544214442431</v>
      </c>
      <c r="BO86">
        <f>SWIR2/NIR</f>
        <v>0.79010258801585453</v>
      </c>
      <c r="BP86">
        <f>SWIR2/RED</f>
        <v>1.2624569246530688</v>
      </c>
      <c r="BQ86">
        <f>NIR/GREEN</f>
        <v>1.6365544214442431</v>
      </c>
      <c r="BR86">
        <f>NIR/SWIR2</f>
        <v>1.2656584286241239</v>
      </c>
      <c r="BS86">
        <f>NIR/RED</f>
        <v>1.5978392474620471</v>
      </c>
      <c r="BT86">
        <f>RED/BLUE</f>
        <v>1.0025210084033613</v>
      </c>
      <c r="BU86">
        <f>RED/GREEN</f>
        <v>1.0242297052370504</v>
      </c>
      <c r="BV86">
        <f>RED/NIR</f>
        <v>0.62584518535789224</v>
      </c>
      <c r="BW86">
        <f>SWIR1/NIR</f>
        <v>0.86535322919095359</v>
      </c>
      <c r="BX86">
        <f>2.5*(NIR-RED)+(NIR+(6*RED)-(7.5*BLUE))</f>
        <v>17300.5</v>
      </c>
      <c r="BY86">
        <f>NIR - 2.4*RED</f>
        <v>-8612.7999999999993</v>
      </c>
      <c r="BZ86">
        <f>(SWIR1-NIR)/(SWIR1+NIR)</f>
        <v>-7.2182988563214798E-2</v>
      </c>
      <c r="CA86">
        <f>NIR/(RED+SWIR2)</f>
        <v>0.70624073769142104</v>
      </c>
      <c r="CB86">
        <f>(NIR/RED)</f>
        <v>1.5978392474620471</v>
      </c>
      <c r="CC86">
        <f>(0.3037*BLUE)+(0.2793*GREEN)+(0.4773*RED)+(0.5585*NIR)+(0.1863*SWIR2)</f>
        <v>23412.2215</v>
      </c>
      <c r="CD86">
        <f>-0.2848*BLUE-0.2435*GREEN-0.5436*RED+0.7243*NIR+0.084*SWIR1-0.18*SWIR2</f>
        <v>-206.19689999999582</v>
      </c>
      <c r="CE86">
        <f>0.1509*BLUE+0.1973*GREEN+0.3279*RED+0.3406*NIR-0.7112*SWIR1-0.4272*SWIR2</f>
        <v>-3300.7404000000006</v>
      </c>
      <c r="CF86">
        <f>(NIR-RED)/(NIR+RED+0.5)</f>
        <v>0.2301252980084966</v>
      </c>
      <c r="CG86">
        <f>((RED-GREEN)/(RED+GREEN))+0.5</f>
        <v>0.51196983977379829</v>
      </c>
      <c r="CH86">
        <f>(GREEN-RED)/(GREEN+RED-BLUE)</f>
        <v>-2.4167459562321598E-2</v>
      </c>
      <c r="CI86">
        <f>(0.1*(NIR-RED))/(0.1*(NIR+RED))</f>
        <v>0.23012942315276236</v>
      </c>
      <c r="CJ86">
        <f>(SWIR1-NIR)/(SWIR1+NIR)</f>
        <v>-7.2182988563214798E-2</v>
      </c>
      <c r="CK86">
        <f>NDBI-NDVI</f>
        <v>-0.30231241171597711</v>
      </c>
      <c r="CL86">
        <f>(GREEN-SWIR1)/(GREEN+SWIR1)</f>
        <v>-0.1722531485648861</v>
      </c>
    </row>
    <row r="87" spans="1:90" x14ac:dyDescent="0.25">
      <c r="A87">
        <v>10322</v>
      </c>
      <c r="B87">
        <v>9833</v>
      </c>
      <c r="C87">
        <v>10066</v>
      </c>
      <c r="D87">
        <v>10186</v>
      </c>
      <c r="E87">
        <v>18562</v>
      </c>
      <c r="F87">
        <v>16349</v>
      </c>
      <c r="G87">
        <v>12952</v>
      </c>
      <c r="H87">
        <v>2720</v>
      </c>
      <c r="I87">
        <f t="shared" si="59"/>
        <v>0.29135939891470714</v>
      </c>
      <c r="J87">
        <f t="shared" si="60"/>
        <v>19725.491959999999</v>
      </c>
      <c r="K87">
        <f t="shared" si="61"/>
        <v>1.2890422390804206</v>
      </c>
      <c r="L87">
        <f t="shared" si="62"/>
        <v>1.2622760963557751</v>
      </c>
      <c r="M87">
        <f t="shared" si="63"/>
        <v>2.3877745940783189E-4</v>
      </c>
      <c r="N87">
        <f t="shared" si="64"/>
        <v>-5.2368820547942483E-9</v>
      </c>
      <c r="O87">
        <f t="shared" si="65"/>
        <v>-18240325.400000002</v>
      </c>
      <c r="P87">
        <f t="shared" si="66"/>
        <v>186845091</v>
      </c>
      <c r="Q87">
        <f t="shared" si="67"/>
        <v>1.8103567699989415E-4</v>
      </c>
      <c r="R87">
        <f t="shared" si="68"/>
        <v>-100148752</v>
      </c>
      <c r="S87">
        <f t="shared" si="69"/>
        <v>0.49558858477814854</v>
      </c>
      <c r="T87">
        <f t="shared" si="70"/>
        <v>98978978</v>
      </c>
      <c r="U87">
        <f t="shared" si="71"/>
        <v>8496</v>
      </c>
      <c r="V87">
        <f t="shared" si="72"/>
        <v>34362.799999999996</v>
      </c>
      <c r="W87">
        <f t="shared" si="73"/>
        <v>-60361667</v>
      </c>
      <c r="X87">
        <f t="shared" si="74"/>
        <v>-189017796.19999999</v>
      </c>
      <c r="Y87">
        <f t="shared" si="75"/>
        <v>-189001679.59999999</v>
      </c>
      <c r="Z87">
        <f t="shared" si="76"/>
        <v>240425090</v>
      </c>
      <c r="AA87">
        <f t="shared" si="77"/>
        <v>303470138</v>
      </c>
      <c r="AB87">
        <f t="shared" si="78"/>
        <v>240425090</v>
      </c>
      <c r="AC87">
        <f t="shared" si="79"/>
        <v>211752248</v>
      </c>
      <c r="AD87">
        <f t="shared" si="80"/>
        <v>16752.854305442022</v>
      </c>
      <c r="AE87">
        <f t="shared" si="81"/>
        <v>-70168151.115536392</v>
      </c>
      <c r="AF87">
        <f t="shared" si="82"/>
        <v>0.17801798051159284</v>
      </c>
      <c r="AG87">
        <f t="shared" si="83"/>
        <v>1.6050461417632045</v>
      </c>
      <c r="AH87">
        <f t="shared" si="84"/>
        <v>0.92021697366934119</v>
      </c>
      <c r="AI87">
        <f t="shared" si="85"/>
        <v>2.8143757316131603E-3</v>
      </c>
      <c r="AJ87" s="3">
        <f t="shared" si="86"/>
        <v>0.29677239066648037</v>
      </c>
      <c r="AK87">
        <f t="shared" si="87"/>
        <v>0.29677073203447235</v>
      </c>
      <c r="AL87">
        <f t="shared" si="88"/>
        <v>0.2967646159891717</v>
      </c>
      <c r="AM87">
        <f t="shared" si="89"/>
        <v>-3.476248667481345E-2</v>
      </c>
      <c r="AN87">
        <f t="shared" si="90"/>
        <v>-4.3540990364301542E-2</v>
      </c>
      <c r="AO87">
        <f t="shared" si="91"/>
        <v>3.1415926392770706</v>
      </c>
      <c r="AP87">
        <f t="shared" si="92"/>
        <v>986.39344262295083</v>
      </c>
      <c r="AQ87">
        <f t="shared" si="93"/>
        <v>1.2622760963557751</v>
      </c>
      <c r="AR87">
        <f t="shared" si="94"/>
        <v>0.26062109649571158</v>
      </c>
      <c r="AS87">
        <f t="shared" si="95"/>
        <v>4324946</v>
      </c>
      <c r="AT87">
        <f t="shared" si="96"/>
        <v>1.1353599608538749</v>
      </c>
      <c r="AU87">
        <f t="shared" si="97"/>
        <v>0.29135939891470708</v>
      </c>
      <c r="AV87">
        <f t="shared" si="98"/>
        <v>0.2624310815685062</v>
      </c>
      <c r="AW87">
        <f t="shared" si="99"/>
        <v>0.4782295048178492</v>
      </c>
      <c r="AX87">
        <f t="shared" si="100"/>
        <v>0.25933941361364454</v>
      </c>
      <c r="AY87">
        <f t="shared" si="101"/>
        <v>0.56939336292538578</v>
      </c>
      <c r="AZ87">
        <f t="shared" si="102"/>
        <v>1.1709131112116187E-2</v>
      </c>
      <c r="BA87">
        <f t="shared" si="103"/>
        <v>-5.925340707090658E-3</v>
      </c>
      <c r="BB87">
        <f t="shared" si="104"/>
        <v>6.3389762539027811E-2</v>
      </c>
      <c r="BC87">
        <f t="shared" si="105"/>
        <v>0.30741327698538473</v>
      </c>
      <c r="BD87">
        <f t="shared" si="106"/>
        <v>0.17801611981976265</v>
      </c>
      <c r="BE87">
        <f t="shared" si="107"/>
        <v>5.925340707090658E-3</v>
      </c>
      <c r="BF87">
        <f t="shared" si="108"/>
        <v>0.1159346097402819</v>
      </c>
      <c r="BG87">
        <f t="shared" si="56"/>
        <v>-0.6766738178124978</v>
      </c>
      <c r="BH87">
        <f t="shared" si="57"/>
        <v>-0.23686969391740498</v>
      </c>
      <c r="BI87">
        <f t="shared" si="58"/>
        <v>0.47196806718332857</v>
      </c>
      <c r="BJ87">
        <f>(2*(RED-GREEN-BLUE))/(GREEN-BLUE)</f>
        <v>-83.373390557939913</v>
      </c>
      <c r="BK87">
        <f>SWIR1/SWIR2</f>
        <v>1.2622760963557751</v>
      </c>
      <c r="BL87">
        <f>AEROSOL/GREEN</f>
        <v>1.0254321478243593</v>
      </c>
      <c r="BM87">
        <f>GREEN/RED</f>
        <v>0.98821912428823877</v>
      </c>
      <c r="BN87">
        <f>NIR/GREEN</f>
        <v>1.8440294059209219</v>
      </c>
      <c r="BO87">
        <f>SWIR2/NIR</f>
        <v>0.69776963689257621</v>
      </c>
      <c r="BP87">
        <f>SWIR2/RED</f>
        <v>1.2715491851560965</v>
      </c>
      <c r="BQ87">
        <f>NIR/GREEN</f>
        <v>1.8440294059209219</v>
      </c>
      <c r="BR87">
        <f>NIR/SWIR2</f>
        <v>1.4331377393452749</v>
      </c>
      <c r="BS87">
        <f>NIR/RED</f>
        <v>1.8223051246809345</v>
      </c>
      <c r="BT87">
        <f>RED/BLUE</f>
        <v>1.0358995220176954</v>
      </c>
      <c r="BU87">
        <f>RED/GREEN</f>
        <v>1.0119213192926684</v>
      </c>
      <c r="BV87">
        <f>RED/NIR</f>
        <v>0.54875552203426359</v>
      </c>
      <c r="BW87">
        <f>SWIR1/NIR</f>
        <v>0.88077793341234778</v>
      </c>
      <c r="BX87">
        <f>2.5*(NIR-RED)+(NIR+(6*RED)-(7.5*BLUE))</f>
        <v>26870.5</v>
      </c>
      <c r="BY87">
        <f>NIR - 2.4*RED</f>
        <v>-5884.3999999999978</v>
      </c>
      <c r="BZ87">
        <f>(SWIR1-NIR)/(SWIR1+NIR)</f>
        <v>-6.3389762539027811E-2</v>
      </c>
      <c r="CA87">
        <f>NIR/(RED+SWIR2)</f>
        <v>0.80223009767482067</v>
      </c>
      <c r="CB87">
        <f>(NIR/RED)</f>
        <v>1.8223051246809345</v>
      </c>
      <c r="CC87">
        <f>(0.3037*BLUE)+(0.2793*GREEN)+(0.4773*RED)+(0.5585*NIR)+(0.1863*SWIR2)</f>
        <v>23439.328300000001</v>
      </c>
      <c r="CD87">
        <f>-0.2848*BLUE-0.2435*GREEN-0.5436*RED+0.7243*NIR+0.084*SWIR1-0.18*SWIR2</f>
        <v>1697.7936000000022</v>
      </c>
      <c r="CE87">
        <f>0.1509*BLUE+0.1973*GREEN+0.3279*RED+0.3406*NIR-0.7112*SWIR1-0.4272*SWIR2</f>
        <v>-4028.4751000000015</v>
      </c>
      <c r="CF87">
        <f>(NIR-RED)/(NIR+RED+0.5)</f>
        <v>0.29135433153034074</v>
      </c>
      <c r="CG87">
        <f>((RED-GREEN)/(RED+GREEN))+0.5</f>
        <v>0.50592534070709061</v>
      </c>
      <c r="CH87">
        <f>(GREEN-RED)/(GREEN+RED-BLUE)</f>
        <v>-1.151742009789807E-2</v>
      </c>
      <c r="CI87">
        <f>(0.1*(NIR-RED))/(0.1*(NIR+RED))</f>
        <v>0.29135939891470708</v>
      </c>
      <c r="CJ87">
        <f>(SWIR1-NIR)/(SWIR1+NIR)</f>
        <v>-6.3389762539027811E-2</v>
      </c>
      <c r="CK87">
        <f>NDBI-NDVI</f>
        <v>-0.35474916145373492</v>
      </c>
      <c r="CL87">
        <f>(GREEN-SWIR1)/(GREEN+SWIR1)</f>
        <v>-0.23785727806170737</v>
      </c>
    </row>
    <row r="88" spans="1:90" x14ac:dyDescent="0.25">
      <c r="A88">
        <v>10632</v>
      </c>
      <c r="B88">
        <v>10275</v>
      </c>
      <c r="C88">
        <v>9931</v>
      </c>
      <c r="D88">
        <v>10033</v>
      </c>
      <c r="E88">
        <v>13732</v>
      </c>
      <c r="F88">
        <v>13229</v>
      </c>
      <c r="G88">
        <v>11469</v>
      </c>
      <c r="H88">
        <v>2720</v>
      </c>
      <c r="I88">
        <f t="shared" si="59"/>
        <v>0.15564906374921103</v>
      </c>
      <c r="J88">
        <f t="shared" si="60"/>
        <v>14043.329960000001</v>
      </c>
      <c r="K88">
        <f t="shared" si="61"/>
        <v>1.0774907625508481</v>
      </c>
      <c r="L88">
        <f t="shared" si="62"/>
        <v>1.1534571453483302</v>
      </c>
      <c r="M88">
        <f t="shared" si="63"/>
        <v>5.406866720735334E-4</v>
      </c>
      <c r="N88">
        <f t="shared" si="64"/>
        <v>-7.1869646233136525E-9</v>
      </c>
      <c r="O88">
        <f t="shared" si="65"/>
        <v>-14097981.800000001</v>
      </c>
      <c r="P88">
        <f t="shared" si="66"/>
        <v>136372491</v>
      </c>
      <c r="Q88">
        <f t="shared" si="67"/>
        <v>1.3781928758046789E-4</v>
      </c>
      <c r="R88">
        <f t="shared" si="68"/>
        <v>-103079042</v>
      </c>
      <c r="S88">
        <f t="shared" si="69"/>
        <v>0.28184759682102567</v>
      </c>
      <c r="T88">
        <f t="shared" si="70"/>
        <v>102041025</v>
      </c>
      <c r="U88">
        <f t="shared" si="71"/>
        <v>3801</v>
      </c>
      <c r="V88">
        <f t="shared" si="72"/>
        <v>22923.799999999996</v>
      </c>
      <c r="W88">
        <f t="shared" si="73"/>
        <v>31462703.5</v>
      </c>
      <c r="X88">
        <f t="shared" si="74"/>
        <v>-137730165.19999999</v>
      </c>
      <c r="Y88">
        <f t="shared" si="75"/>
        <v>-137714745.80000001</v>
      </c>
      <c r="Z88">
        <f t="shared" si="76"/>
        <v>157502239</v>
      </c>
      <c r="AA88">
        <f t="shared" si="77"/>
        <v>181660628</v>
      </c>
      <c r="AB88">
        <f t="shared" si="78"/>
        <v>157502239</v>
      </c>
      <c r="AC88">
        <f t="shared" si="79"/>
        <v>151723401</v>
      </c>
      <c r="AD88">
        <f t="shared" si="80"/>
        <v>7398.9221560665674</v>
      </c>
      <c r="AE88">
        <f t="shared" si="81"/>
        <v>-13698679.47072712</v>
      </c>
      <c r="AF88">
        <f t="shared" si="82"/>
        <v>8.9800770759394813E-2</v>
      </c>
      <c r="AG88">
        <f t="shared" si="83"/>
        <v>1.3185487889963121</v>
      </c>
      <c r="AH88">
        <f t="shared" si="84"/>
        <v>1.135993256532734</v>
      </c>
      <c r="AI88">
        <f t="shared" si="85"/>
        <v>-1.1102813044560617E-2</v>
      </c>
      <c r="AJ88" s="3">
        <f t="shared" si="86"/>
        <v>0.16063052022144275</v>
      </c>
      <c r="AK88">
        <f t="shared" si="87"/>
        <v>0.16062943410770159</v>
      </c>
      <c r="AL88">
        <f t="shared" si="88"/>
        <v>0.16062542919021711</v>
      </c>
      <c r="AM88">
        <f t="shared" si="89"/>
        <v>-0.19075962048441275</v>
      </c>
      <c r="AN88">
        <f t="shared" si="90"/>
        <v>-0.18494776828110163</v>
      </c>
      <c r="AO88">
        <f t="shared" si="91"/>
        <v>9.2751098207784434E-9</v>
      </c>
      <c r="AP88">
        <f t="shared" si="92"/>
        <v>991.44262295081967</v>
      </c>
      <c r="AQ88">
        <f t="shared" si="93"/>
        <v>1.1534571453483302</v>
      </c>
      <c r="AR88">
        <f t="shared" si="94"/>
        <v>0.13630298250731424</v>
      </c>
      <c r="AS88">
        <f t="shared" si="95"/>
        <v>-4723808</v>
      </c>
      <c r="AT88">
        <f t="shared" si="96"/>
        <v>1.0380225262680474</v>
      </c>
      <c r="AU88">
        <f t="shared" si="97"/>
        <v>0.15564906374921106</v>
      </c>
      <c r="AV88">
        <f t="shared" si="98"/>
        <v>0.29775047483380818</v>
      </c>
      <c r="AW88">
        <f t="shared" si="99"/>
        <v>0.4075261158594492</v>
      </c>
      <c r="AX88">
        <f t="shared" si="100"/>
        <v>0.29472340930674262</v>
      </c>
      <c r="AY88">
        <f t="shared" si="101"/>
        <v>0.46486385577512868</v>
      </c>
      <c r="AZ88">
        <f t="shared" si="102"/>
        <v>-1.7024646144709492E-2</v>
      </c>
      <c r="BA88">
        <f t="shared" si="103"/>
        <v>-5.1091965537968347E-3</v>
      </c>
      <c r="BB88">
        <f t="shared" si="104"/>
        <v>1.865657802010311E-2</v>
      </c>
      <c r="BC88">
        <f t="shared" si="105"/>
        <v>0.14399966676386053</v>
      </c>
      <c r="BD88">
        <f t="shared" si="106"/>
        <v>8.9798023887940961E-2</v>
      </c>
      <c r="BE88">
        <f t="shared" si="107"/>
        <v>5.1091965537968347E-3</v>
      </c>
      <c r="BF88">
        <f t="shared" si="108"/>
        <v>7.1260830836504974E-2</v>
      </c>
      <c r="BG88">
        <f t="shared" si="56"/>
        <v>-0.31157012935735878</v>
      </c>
      <c r="BH88">
        <f t="shared" si="57"/>
        <v>-0.37540651793227353</v>
      </c>
      <c r="BI88">
        <f t="shared" si="58"/>
        <v>0.41051703877790835</v>
      </c>
      <c r="BJ88">
        <f>(2*(RED-GREEN-BLUE))/(GREEN-BLUE)</f>
        <v>59.145348837209305</v>
      </c>
      <c r="BK88">
        <f>SWIR1/SWIR2</f>
        <v>1.1534571453483302</v>
      </c>
      <c r="BL88">
        <f>AEROSOL/GREEN</f>
        <v>1.0705870506494815</v>
      </c>
      <c r="BM88">
        <f>GREEN/RED</f>
        <v>0.98983354928735179</v>
      </c>
      <c r="BN88">
        <f>NIR/GREEN</f>
        <v>1.3827409122948344</v>
      </c>
      <c r="BO88">
        <f>SWIR2/NIR</f>
        <v>0.83520244683949896</v>
      </c>
      <c r="BP88">
        <f>SWIR2/RED</f>
        <v>1.1431276786604205</v>
      </c>
      <c r="BQ88">
        <f>NIR/GREEN</f>
        <v>1.3827409122948344</v>
      </c>
      <c r="BR88">
        <f>NIR/SWIR2</f>
        <v>1.1973144999564043</v>
      </c>
      <c r="BS88">
        <f>NIR/RED</f>
        <v>1.3686833449616267</v>
      </c>
      <c r="BT88">
        <f>RED/BLUE</f>
        <v>0.97644768856447683</v>
      </c>
      <c r="BU88">
        <f>RED/GREEN</f>
        <v>1.0102708689960729</v>
      </c>
      <c r="BV88">
        <f>RED/NIR</f>
        <v>0.7306291872997378</v>
      </c>
      <c r="BW88">
        <f>SWIR1/NIR</f>
        <v>0.96337023011942902</v>
      </c>
      <c r="BX88">
        <f>2.5*(NIR-RED)+(NIR+(6*RED)-(7.5*BLUE))</f>
        <v>6115</v>
      </c>
      <c r="BY88">
        <f>NIR - 2.4*RED</f>
        <v>-10347.200000000001</v>
      </c>
      <c r="BZ88">
        <f>(SWIR1-NIR)/(SWIR1+NIR)</f>
        <v>-1.865657802010311E-2</v>
      </c>
      <c r="CA88">
        <f>NIR/(RED+SWIR2)</f>
        <v>0.63863826620779462</v>
      </c>
      <c r="CB88">
        <f>(NIR/RED)</f>
        <v>1.3686833449616267</v>
      </c>
      <c r="CC88">
        <f>(0.3037*BLUE)+(0.2793*GREEN)+(0.4773*RED)+(0.5585*NIR)+(0.1863*SWIR2)</f>
        <v>20488.993399999999</v>
      </c>
      <c r="CD88">
        <f>-0.2848*BLUE-0.2435*GREEN-0.5436*RED+0.7243*NIR+0.084*SWIR1-0.18*SWIR2</f>
        <v>-1805.5536999999993</v>
      </c>
      <c r="CE88">
        <f>0.1509*BLUE+0.1973*GREEN+0.3279*RED+0.3406*NIR-0.7112*SWIR1-0.4272*SWIR2</f>
        <v>-2831.197900000001</v>
      </c>
      <c r="CF88">
        <f>(NIR-RED)/(NIR+RED+0.5)</f>
        <v>0.1556457890639793</v>
      </c>
      <c r="CG88">
        <f>((RED-GREEN)/(RED+GREEN))+0.5</f>
        <v>0.50510919655379682</v>
      </c>
      <c r="CH88">
        <f>(GREEN-RED)/(GREEN+RED-BLUE)</f>
        <v>-1.0527402208690268E-2</v>
      </c>
      <c r="CI88">
        <f>(0.1*(NIR-RED))/(0.1*(NIR+RED))</f>
        <v>0.15564906374921103</v>
      </c>
      <c r="CJ88">
        <f>(SWIR1-NIR)/(SWIR1+NIR)</f>
        <v>-1.865657802010311E-2</v>
      </c>
      <c r="CK88">
        <f>NDBI-NDVI</f>
        <v>-0.17430564176931415</v>
      </c>
      <c r="CL88">
        <f>(GREEN-SWIR1)/(GREEN+SWIR1)</f>
        <v>-0.1424006908462867</v>
      </c>
    </row>
    <row r="89" spans="1:90" x14ac:dyDescent="0.25">
      <c r="A89">
        <v>9483</v>
      </c>
      <c r="B89">
        <v>8745</v>
      </c>
      <c r="C89">
        <v>8823</v>
      </c>
      <c r="D89">
        <v>8001</v>
      </c>
      <c r="E89">
        <v>16349</v>
      </c>
      <c r="F89">
        <v>10732</v>
      </c>
      <c r="G89">
        <v>8811</v>
      </c>
      <c r="H89">
        <v>2720</v>
      </c>
      <c r="I89">
        <f t="shared" si="59"/>
        <v>0.34283367556468175</v>
      </c>
      <c r="J89">
        <f t="shared" si="60"/>
        <v>17587.32776</v>
      </c>
      <c r="K89">
        <f t="shared" si="61"/>
        <v>2.3207109902196139</v>
      </c>
      <c r="L89">
        <f t="shared" si="62"/>
        <v>1.2180229258880944</v>
      </c>
      <c r="M89">
        <f t="shared" si="63"/>
        <v>2.3957834211787255E-4</v>
      </c>
      <c r="N89">
        <f t="shared" si="64"/>
        <v>-7.5697333585892263E-9</v>
      </c>
      <c r="O89">
        <f t="shared" si="65"/>
        <v>-14286820.6</v>
      </c>
      <c r="P89">
        <f t="shared" si="66"/>
        <v>144247226</v>
      </c>
      <c r="Q89">
        <f t="shared" si="67"/>
        <v>2.3159578134451431E-4</v>
      </c>
      <c r="R89">
        <f t="shared" si="68"/>
        <v>-69960744</v>
      </c>
      <c r="S89">
        <f t="shared" si="69"/>
        <v>0.59872258207629048</v>
      </c>
      <c r="T89">
        <f t="shared" si="70"/>
        <v>77157135</v>
      </c>
      <c r="U89">
        <f t="shared" si="71"/>
        <v>7526</v>
      </c>
      <c r="V89">
        <f t="shared" si="72"/>
        <v>31236.6</v>
      </c>
      <c r="W89">
        <f t="shared" si="73"/>
        <v>9902106</v>
      </c>
      <c r="X89">
        <f t="shared" si="74"/>
        <v>-130761109.40000001</v>
      </c>
      <c r="Y89">
        <f t="shared" si="75"/>
        <v>-130748273.09999999</v>
      </c>
      <c r="Z89">
        <f t="shared" si="76"/>
        <v>144059862</v>
      </c>
      <c r="AA89">
        <f t="shared" si="77"/>
        <v>175457468</v>
      </c>
      <c r="AB89">
        <f t="shared" si="78"/>
        <v>144059862</v>
      </c>
      <c r="AC89">
        <f t="shared" si="79"/>
        <v>94559652</v>
      </c>
      <c r="AD89">
        <f t="shared" si="80"/>
        <v>16696.828566148539</v>
      </c>
      <c r="AE89">
        <f t="shared" si="81"/>
        <v>-69695326.338272318</v>
      </c>
      <c r="AF89">
        <f t="shared" si="82"/>
        <v>0.29960429441512992</v>
      </c>
      <c r="AG89">
        <f t="shared" si="83"/>
        <v>1.3413323334583178</v>
      </c>
      <c r="AH89">
        <f t="shared" si="84"/>
        <v>1.2194043055145976</v>
      </c>
      <c r="AI89">
        <f t="shared" si="85"/>
        <v>2.6168876482902999E-2</v>
      </c>
      <c r="AJ89" s="3">
        <f t="shared" si="86"/>
        <v>0.2989829969807723</v>
      </c>
      <c r="AK89">
        <f t="shared" si="87"/>
        <v>0.29898109657653532</v>
      </c>
      <c r="AL89">
        <f t="shared" si="88"/>
        <v>0.29897408904470113</v>
      </c>
      <c r="AM89">
        <f t="shared" si="89"/>
        <v>-3.5940678715688297E-2</v>
      </c>
      <c r="AN89">
        <f t="shared" si="90"/>
        <v>-1.4318873782895728E-2</v>
      </c>
      <c r="AO89">
        <f t="shared" si="91"/>
        <v>3.1415926055063417</v>
      </c>
      <c r="AP89">
        <f t="shared" si="92"/>
        <v>838.32786885245901</v>
      </c>
      <c r="AQ89">
        <f t="shared" si="93"/>
        <v>1.2180229258880944</v>
      </c>
      <c r="AR89">
        <f t="shared" si="94"/>
        <v>0.31034692342079556</v>
      </c>
      <c r="AS89">
        <f t="shared" si="95"/>
        <v>1275222</v>
      </c>
      <c r="AT89">
        <f t="shared" si="96"/>
        <v>1.5233879985091316</v>
      </c>
      <c r="AU89">
        <f t="shared" si="97"/>
        <v>0.34283367556468169</v>
      </c>
      <c r="AV89">
        <f t="shared" si="98"/>
        <v>0.24119012449883942</v>
      </c>
      <c r="AW89">
        <f t="shared" si="99"/>
        <v>0.49284056310855212</v>
      </c>
      <c r="AX89">
        <f t="shared" si="100"/>
        <v>0.26596931239260846</v>
      </c>
      <c r="AY89">
        <f t="shared" si="101"/>
        <v>0.60682080640801983</v>
      </c>
      <c r="AZ89">
        <f t="shared" si="102"/>
        <v>4.4398907103825134E-3</v>
      </c>
      <c r="BA89">
        <f t="shared" si="103"/>
        <v>4.8858773181169761E-2</v>
      </c>
      <c r="BB89">
        <f t="shared" si="104"/>
        <v>0.20741479265905985</v>
      </c>
      <c r="BC89">
        <f t="shared" si="105"/>
        <v>0.30302064238463378</v>
      </c>
      <c r="BD89">
        <f t="shared" si="106"/>
        <v>0.29960254372019079</v>
      </c>
      <c r="BE89">
        <f t="shared" si="107"/>
        <v>-4.8858773181169761E-2</v>
      </c>
      <c r="BF89">
        <f t="shared" si="108"/>
        <v>9.829606508724352E-2</v>
      </c>
      <c r="BG89">
        <f t="shared" si="56"/>
        <v>-0.59826731870744632</v>
      </c>
      <c r="BH89">
        <f t="shared" si="57"/>
        <v>-0.21995324204399064</v>
      </c>
      <c r="BI89">
        <f t="shared" si="58"/>
        <v>0.51648285239462155</v>
      </c>
      <c r="BJ89">
        <f>(2*(RED-GREEN-BLUE))/(GREEN-BLUE)</f>
        <v>-245.30769230769232</v>
      </c>
      <c r="BK89">
        <f>SWIR1/SWIR2</f>
        <v>1.2180229258880944</v>
      </c>
      <c r="BL89">
        <f>AEROSOL/GREEN</f>
        <v>1.0748044882692962</v>
      </c>
      <c r="BM89">
        <f>GREEN/RED</f>
        <v>1.102737157855268</v>
      </c>
      <c r="BN89">
        <f>NIR/GREEN</f>
        <v>1.8529978465374588</v>
      </c>
      <c r="BO89">
        <f>SWIR2/NIR</f>
        <v>0.53893204477338064</v>
      </c>
      <c r="BP89">
        <f>SWIR2/RED</f>
        <v>1.1012373453318336</v>
      </c>
      <c r="BQ89">
        <f>NIR/GREEN</f>
        <v>1.8529978465374588</v>
      </c>
      <c r="BR89">
        <f>NIR/SWIR2</f>
        <v>1.8555215072069005</v>
      </c>
      <c r="BS89">
        <f>NIR/RED</f>
        <v>2.0433695788026496</v>
      </c>
      <c r="BT89">
        <f>RED/BLUE</f>
        <v>0.91492281303602063</v>
      </c>
      <c r="BU89">
        <f>RED/GREEN</f>
        <v>0.90683441006460386</v>
      </c>
      <c r="BV89">
        <f>RED/NIR</f>
        <v>0.4893877301363998</v>
      </c>
      <c r="BW89">
        <f>SWIR1/NIR</f>
        <v>0.65643158602972662</v>
      </c>
      <c r="BX89">
        <f>2.5*(NIR-RED)+(NIR+(6*RED)-(7.5*BLUE))</f>
        <v>19637.5</v>
      </c>
      <c r="BY89">
        <f>NIR - 2.4*RED</f>
        <v>-2853.3999999999978</v>
      </c>
      <c r="BZ89">
        <f>(SWIR1-NIR)/(SWIR1+NIR)</f>
        <v>-0.20741479265905985</v>
      </c>
      <c r="CA89">
        <f>NIR/(RED+SWIR2)</f>
        <v>0.97246014751368071</v>
      </c>
      <c r="CB89">
        <f>(NIR/RED)</f>
        <v>2.0433695788026496</v>
      </c>
      <c r="CC89">
        <f>(0.3037*BLUE)+(0.2793*GREEN)+(0.4773*RED)+(0.5585*NIR)+(0.1863*SWIR2)</f>
        <v>19711.4035</v>
      </c>
      <c r="CD89">
        <f>-0.2848*BLUE-0.2435*GREEN-0.5436*RED+0.7243*NIR+0.084*SWIR1-0.18*SWIR2</f>
        <v>2168.7685999999999</v>
      </c>
      <c r="CE89">
        <f>0.1509*BLUE+0.1973*GREEN+0.3279*RED+0.3406*NIR-0.7112*SWIR1-0.4272*SWIR2</f>
        <v>-144.26189999999997</v>
      </c>
      <c r="CF89">
        <f>(NIR-RED)/(NIR+RED+0.5)</f>
        <v>0.34282663600336749</v>
      </c>
      <c r="CG89">
        <f>((RED-GREEN)/(RED+GREEN))+0.5</f>
        <v>0.45114122681883023</v>
      </c>
      <c r="CH89">
        <f>(GREEN-RED)/(GREEN+RED-BLUE)</f>
        <v>0.10174526550315634</v>
      </c>
      <c r="CI89">
        <f>(0.1*(NIR-RED))/(0.1*(NIR+RED))</f>
        <v>0.34283367556468175</v>
      </c>
      <c r="CJ89">
        <f>(SWIR1-NIR)/(SWIR1+NIR)</f>
        <v>-0.20741479265905985</v>
      </c>
      <c r="CK89">
        <f>NDBI-NDVI</f>
        <v>-0.55024846822374163</v>
      </c>
      <c r="CL89">
        <f>(GREEN-SWIR1)/(GREEN+SWIR1)</f>
        <v>-9.762209153669138E-2</v>
      </c>
    </row>
    <row r="90" spans="1:90" x14ac:dyDescent="0.25">
      <c r="A90">
        <v>9218</v>
      </c>
      <c r="B90">
        <v>8529</v>
      </c>
      <c r="C90">
        <v>8078</v>
      </c>
      <c r="D90">
        <v>7146</v>
      </c>
      <c r="E90">
        <v>18078</v>
      </c>
      <c r="F90">
        <v>11120</v>
      </c>
      <c r="G90">
        <v>7973</v>
      </c>
      <c r="H90">
        <v>2720</v>
      </c>
      <c r="I90">
        <f t="shared" si="59"/>
        <v>0.43339676498572788</v>
      </c>
      <c r="J90">
        <f t="shared" si="60"/>
        <v>19821.52636</v>
      </c>
      <c r="K90">
        <f t="shared" si="61"/>
        <v>2.6429636435452362</v>
      </c>
      <c r="L90">
        <f t="shared" si="62"/>
        <v>1.3947071365859778</v>
      </c>
      <c r="M90">
        <f t="shared" si="63"/>
        <v>1.8294914013904133E-4</v>
      </c>
      <c r="N90">
        <f t="shared" si="64"/>
        <v>-7.6649020049246757E-9</v>
      </c>
      <c r="O90">
        <f t="shared" si="65"/>
        <v>-15408389.4</v>
      </c>
      <c r="P90">
        <f t="shared" si="66"/>
        <v>146034083</v>
      </c>
      <c r="Q90">
        <f t="shared" si="67"/>
        <v>3.1317242943434178E-4</v>
      </c>
      <c r="R90">
        <f t="shared" si="68"/>
        <v>-60941088</v>
      </c>
      <c r="S90">
        <f t="shared" si="69"/>
        <v>0.81320281635489211</v>
      </c>
      <c r="T90">
        <f t="shared" si="70"/>
        <v>68897262</v>
      </c>
      <c r="U90">
        <f t="shared" si="71"/>
        <v>10000</v>
      </c>
      <c r="V90">
        <f t="shared" si="72"/>
        <v>36241.199999999997</v>
      </c>
      <c r="W90">
        <f t="shared" si="73"/>
        <v>21579667</v>
      </c>
      <c r="X90">
        <f t="shared" si="74"/>
        <v>-129134853.8</v>
      </c>
      <c r="Y90">
        <f t="shared" si="75"/>
        <v>-129123041.59999999</v>
      </c>
      <c r="Z90">
        <f t="shared" si="76"/>
        <v>144143972</v>
      </c>
      <c r="AA90">
        <f t="shared" si="77"/>
        <v>201027360</v>
      </c>
      <c r="AB90">
        <f t="shared" si="78"/>
        <v>144143972</v>
      </c>
      <c r="AC90">
        <f t="shared" si="79"/>
        <v>88659760</v>
      </c>
      <c r="AD90">
        <f t="shared" si="80"/>
        <v>21864.783286090904</v>
      </c>
      <c r="AE90">
        <f t="shared" si="81"/>
        <v>-119509614.37864394</v>
      </c>
      <c r="AF90">
        <f t="shared" si="82"/>
        <v>0.38789426327927545</v>
      </c>
      <c r="AG90">
        <f t="shared" si="83"/>
        <v>1.5561153092639239</v>
      </c>
      <c r="AH90">
        <f t="shared" si="84"/>
        <v>1.3209933851688522</v>
      </c>
      <c r="AI90">
        <f t="shared" si="85"/>
        <v>1.5111055260595018E-2</v>
      </c>
      <c r="AJ90" s="3">
        <f t="shared" si="86"/>
        <v>0.38232145588010397</v>
      </c>
      <c r="AK90">
        <f t="shared" si="87"/>
        <v>0.38231911717928013</v>
      </c>
      <c r="AL90">
        <f t="shared" si="88"/>
        <v>0.38231049346726942</v>
      </c>
      <c r="AM90">
        <f t="shared" si="89"/>
        <v>4.2410263802796597E-2</v>
      </c>
      <c r="AN90">
        <f t="shared" si="90"/>
        <v>8.5700558525013515E-2</v>
      </c>
      <c r="AO90">
        <f t="shared" si="91"/>
        <v>8.5231965207016269E-9</v>
      </c>
      <c r="AP90">
        <f t="shared" si="92"/>
        <v>778.78688524590166</v>
      </c>
      <c r="AQ90">
        <f t="shared" si="93"/>
        <v>1.3947071365859778</v>
      </c>
      <c r="AR90">
        <f t="shared" si="94"/>
        <v>0.40308737019057966</v>
      </c>
      <c r="AS90">
        <f t="shared" si="95"/>
        <v>-8153178</v>
      </c>
      <c r="AT90">
        <f t="shared" si="96"/>
        <v>1.6257194244604316</v>
      </c>
      <c r="AU90">
        <f t="shared" si="97"/>
        <v>0.43339676498572788</v>
      </c>
      <c r="AV90">
        <f t="shared" si="98"/>
        <v>0.21458170680439614</v>
      </c>
      <c r="AW90">
        <f t="shared" si="99"/>
        <v>0.54285027926250673</v>
      </c>
      <c r="AX90">
        <f t="shared" si="100"/>
        <v>0.2425680139330971</v>
      </c>
      <c r="AY90">
        <f t="shared" si="101"/>
        <v>0.66994596092559233</v>
      </c>
      <c r="AZ90">
        <f t="shared" si="102"/>
        <v>-2.7157222857831034E-2</v>
      </c>
      <c r="BA90">
        <f t="shared" si="103"/>
        <v>6.1219127693116132E-2</v>
      </c>
      <c r="BB90">
        <f t="shared" si="104"/>
        <v>0.23830399342420713</v>
      </c>
      <c r="BC90">
        <f t="shared" si="105"/>
        <v>0.35889051753298007</v>
      </c>
      <c r="BD90">
        <f t="shared" si="106"/>
        <v>0.38789297915627041</v>
      </c>
      <c r="BE90">
        <f t="shared" si="107"/>
        <v>-6.1219127693116132E-2</v>
      </c>
      <c r="BF90">
        <f t="shared" si="108"/>
        <v>0.16482480490232021</v>
      </c>
      <c r="BG90">
        <f t="shared" si="56"/>
        <v>-0.77359184079072563</v>
      </c>
      <c r="BH90">
        <f t="shared" si="57"/>
        <v>-0.13566493748655303</v>
      </c>
      <c r="BI90">
        <f t="shared" si="58"/>
        <v>0.57657097146920278</v>
      </c>
      <c r="BJ90">
        <f>(2*(RED-GREEN-BLUE))/(GREEN-BLUE)</f>
        <v>41.955654101995563</v>
      </c>
      <c r="BK90">
        <f>SWIR1/SWIR2</f>
        <v>1.3947071365859778</v>
      </c>
      <c r="BL90">
        <f>AEROSOL/GREEN</f>
        <v>1.1411240406041099</v>
      </c>
      <c r="BM90">
        <f>GREEN/RED</f>
        <v>1.1304226140498181</v>
      </c>
      <c r="BN90">
        <f>NIR/GREEN</f>
        <v>2.2379301807378065</v>
      </c>
      <c r="BO90">
        <f>SWIR2/NIR</f>
        <v>0.44103330014382119</v>
      </c>
      <c r="BP90">
        <f>SWIR2/RED</f>
        <v>1.1157290792051497</v>
      </c>
      <c r="BQ90">
        <f>NIR/GREEN</f>
        <v>2.2379301807378065</v>
      </c>
      <c r="BR90">
        <f>NIR/SWIR2</f>
        <v>2.2674024833814124</v>
      </c>
      <c r="BS90">
        <f>NIR/RED</f>
        <v>2.529806884970613</v>
      </c>
      <c r="BT90">
        <f>RED/BLUE</f>
        <v>0.8378473443545551</v>
      </c>
      <c r="BU90">
        <f>RED/GREEN</f>
        <v>0.88462490715523645</v>
      </c>
      <c r="BV90">
        <f>RED/NIR</f>
        <v>0.39528708927978756</v>
      </c>
      <c r="BW90">
        <f>SWIR1/NIR</f>
        <v>0.61511229118265298</v>
      </c>
      <c r="BX90">
        <f>2.5*(NIR-RED)+(NIR+(6*RED)-(7.5*BLUE))</f>
        <v>24316.5</v>
      </c>
      <c r="BY90">
        <f>NIR - 2.4*RED</f>
        <v>927.60000000000218</v>
      </c>
      <c r="BZ90">
        <f>(SWIR1-NIR)/(SWIR1+NIR)</f>
        <v>-0.23830399342420713</v>
      </c>
      <c r="CA90">
        <f>NIR/(RED+SWIR2)</f>
        <v>1.195714002248826</v>
      </c>
      <c r="CB90">
        <f>(NIR/RED)</f>
        <v>2.529806884970613</v>
      </c>
      <c r="CC90">
        <f>(0.3037*BLUE)+(0.2793*GREEN)+(0.4773*RED)+(0.5585*NIR)+(0.1863*SWIR2)</f>
        <v>19839.161400000001</v>
      </c>
      <c r="CD90">
        <f>-0.2848*BLUE-0.2435*GREEN-0.5436*RED+0.7243*NIR+0.084*SWIR1-0.18*SWIR2</f>
        <v>4312.2176000000018</v>
      </c>
      <c r="CE90">
        <f>0.1509*BLUE+0.1973*GREEN+0.3279*RED+0.3406*NIR-0.7112*SWIR1-0.4272*SWIR2</f>
        <v>66.746099999998933</v>
      </c>
      <c r="CF90">
        <f>(NIR-RED)/(NIR+RED+0.5)</f>
        <v>0.4333881741957224</v>
      </c>
      <c r="CG90">
        <f>((RED-GREEN)/(RED+GREEN))+0.5</f>
        <v>0.4387808723068839</v>
      </c>
      <c r="CH90">
        <f>(GREEN-RED)/(GREEN+RED-BLUE)</f>
        <v>0.13920836445108289</v>
      </c>
      <c r="CI90">
        <f>(0.1*(NIR-RED))/(0.1*(NIR+RED))</f>
        <v>0.43339676498572788</v>
      </c>
      <c r="CJ90">
        <f>(SWIR1-NIR)/(SWIR1+NIR)</f>
        <v>-0.23830399342420713</v>
      </c>
      <c r="CK90">
        <f>NDBI-NDVI</f>
        <v>-0.67170075840993504</v>
      </c>
      <c r="CL90">
        <f>(GREEN-SWIR1)/(GREEN+SWIR1)</f>
        <v>-0.15845400562558601</v>
      </c>
    </row>
    <row r="91" spans="1:90" x14ac:dyDescent="0.25">
      <c r="A91">
        <v>9362</v>
      </c>
      <c r="B91">
        <v>8621</v>
      </c>
      <c r="C91">
        <v>8686</v>
      </c>
      <c r="D91">
        <v>7459</v>
      </c>
      <c r="E91">
        <v>21285</v>
      </c>
      <c r="F91">
        <v>11178</v>
      </c>
      <c r="G91">
        <v>8111</v>
      </c>
      <c r="H91">
        <v>2720</v>
      </c>
      <c r="I91">
        <f t="shared" si="59"/>
        <v>0.48100473142220984</v>
      </c>
      <c r="J91">
        <f t="shared" si="60"/>
        <v>23547.830159999998</v>
      </c>
      <c r="K91">
        <f t="shared" si="61"/>
        <v>3.6259273486365697</v>
      </c>
      <c r="L91">
        <f t="shared" si="62"/>
        <v>1.3781284675132537</v>
      </c>
      <c r="M91">
        <f t="shared" si="63"/>
        <v>1.4465499783017504E-4</v>
      </c>
      <c r="N91">
        <f t="shared" si="64"/>
        <v>-6.2367676972425507E-9</v>
      </c>
      <c r="O91">
        <f t="shared" si="65"/>
        <v>-18339049</v>
      </c>
      <c r="P91">
        <f t="shared" si="66"/>
        <v>184881509</v>
      </c>
      <c r="Q91">
        <f t="shared" si="67"/>
        <v>3.2852862977677307E-4</v>
      </c>
      <c r="R91">
        <f t="shared" si="68"/>
        <v>-64296580</v>
      </c>
      <c r="S91">
        <f t="shared" si="69"/>
        <v>0.94408980107451113</v>
      </c>
      <c r="T91">
        <f t="shared" si="70"/>
        <v>74882006</v>
      </c>
      <c r="U91">
        <f t="shared" si="71"/>
        <v>12599</v>
      </c>
      <c r="V91">
        <f t="shared" si="72"/>
        <v>43625</v>
      </c>
      <c r="W91">
        <f t="shared" si="73"/>
        <v>-10251395</v>
      </c>
      <c r="X91">
        <f t="shared" si="74"/>
        <v>-158706271</v>
      </c>
      <c r="Y91">
        <f t="shared" si="75"/>
        <v>-158693699.90000001</v>
      </c>
      <c r="Z91">
        <f t="shared" si="76"/>
        <v>172651321</v>
      </c>
      <c r="AA91">
        <f t="shared" si="77"/>
        <v>237923730</v>
      </c>
      <c r="AB91">
        <f t="shared" si="78"/>
        <v>172651321</v>
      </c>
      <c r="AC91">
        <f t="shared" si="79"/>
        <v>90664758</v>
      </c>
      <c r="AD91">
        <f t="shared" si="80"/>
        <v>27652.759484423106</v>
      </c>
      <c r="AE91">
        <f t="shared" si="81"/>
        <v>-191156042.14135358</v>
      </c>
      <c r="AF91">
        <f t="shared" si="82"/>
        <v>0.44815710372661421</v>
      </c>
      <c r="AG91">
        <f t="shared" si="83"/>
        <v>1.4985923045984717</v>
      </c>
      <c r="AH91">
        <f t="shared" si="84"/>
        <v>1.2032001398968262</v>
      </c>
      <c r="AI91">
        <f t="shared" si="85"/>
        <v>3.8622503886165255E-2</v>
      </c>
      <c r="AJ91" s="3">
        <f t="shared" si="86"/>
        <v>0.42037302725968434</v>
      </c>
      <c r="AK91">
        <f t="shared" si="87"/>
        <v>0.42037078311283249</v>
      </c>
      <c r="AL91">
        <f t="shared" si="88"/>
        <v>0.42036250802839342</v>
      </c>
      <c r="AM91">
        <f t="shared" si="89"/>
        <v>0.10307835820895522</v>
      </c>
      <c r="AN91">
        <f t="shared" si="90"/>
        <v>0.13732300293881913</v>
      </c>
      <c r="AO91">
        <f t="shared" si="91"/>
        <v>3.1415925950585772</v>
      </c>
      <c r="AP91">
        <f t="shared" si="92"/>
        <v>812</v>
      </c>
      <c r="AQ91">
        <f t="shared" si="93"/>
        <v>1.3781284675132537</v>
      </c>
      <c r="AR91">
        <f t="shared" si="94"/>
        <v>0.45539304736122554</v>
      </c>
      <c r="AS91">
        <f t="shared" si="95"/>
        <v>1383525</v>
      </c>
      <c r="AT91">
        <f t="shared" si="96"/>
        <v>1.9041867954911433</v>
      </c>
      <c r="AU91">
        <f t="shared" si="97"/>
        <v>0.48100473142220984</v>
      </c>
      <c r="AV91">
        <f t="shared" si="98"/>
        <v>0.19927865348650814</v>
      </c>
      <c r="AW91">
        <f t="shared" si="99"/>
        <v>0.56866150146940952</v>
      </c>
      <c r="AX91">
        <f t="shared" si="100"/>
        <v>0.23205984504408228</v>
      </c>
      <c r="AY91">
        <f t="shared" si="101"/>
        <v>0.70181294848987585</v>
      </c>
      <c r="AZ91">
        <f t="shared" si="102"/>
        <v>3.7557057837869071E-3</v>
      </c>
      <c r="BA91">
        <f t="shared" si="103"/>
        <v>7.599876122638588E-2</v>
      </c>
      <c r="BB91">
        <f t="shared" si="104"/>
        <v>0.31133906293318547</v>
      </c>
      <c r="BC91">
        <f t="shared" si="105"/>
        <v>0.4234601752156758</v>
      </c>
      <c r="BD91">
        <f t="shared" si="106"/>
        <v>0.448156211729487</v>
      </c>
      <c r="BE91">
        <f t="shared" si="107"/>
        <v>-7.599876122638588E-2</v>
      </c>
      <c r="BF91">
        <f t="shared" si="108"/>
        <v>0.15900254030794753</v>
      </c>
      <c r="BG91">
        <f t="shared" si="56"/>
        <v>-0.8614375442884189</v>
      </c>
      <c r="BH91">
        <f t="shared" si="57"/>
        <v>-7.5590106620920278E-2</v>
      </c>
      <c r="BI91">
        <f t="shared" si="58"/>
        <v>0.60074936437842896</v>
      </c>
      <c r="BJ91">
        <f>(2*(RED-GREEN-BLUE))/(GREEN-BLUE)</f>
        <v>-303.01538461538462</v>
      </c>
      <c r="BK91">
        <f>SWIR1/SWIR2</f>
        <v>1.3781284675132537</v>
      </c>
      <c r="BL91">
        <f>AEROSOL/GREEN</f>
        <v>1.0778263872898919</v>
      </c>
      <c r="BM91">
        <f>GREEN/RED</f>
        <v>1.164499262635742</v>
      </c>
      <c r="BN91">
        <f>NIR/GREEN</f>
        <v>2.4504950495049505</v>
      </c>
      <c r="BO91">
        <f>SWIR2/NIR</f>
        <v>0.38106647874089733</v>
      </c>
      <c r="BP91">
        <f>SWIR2/RED</f>
        <v>1.087411181123475</v>
      </c>
      <c r="BQ91">
        <f>NIR/GREEN</f>
        <v>2.4504950495049505</v>
      </c>
      <c r="BR91">
        <f>NIR/SWIR2</f>
        <v>2.6242140303291825</v>
      </c>
      <c r="BS91">
        <f>NIR/RED</f>
        <v>2.8535996782410509</v>
      </c>
      <c r="BT91">
        <f>RED/BLUE</f>
        <v>0.86521285233731582</v>
      </c>
      <c r="BU91">
        <f>RED/GREEN</f>
        <v>0.85873819940133544</v>
      </c>
      <c r="BV91">
        <f>RED/NIR</f>
        <v>0.35043457834155506</v>
      </c>
      <c r="BW91">
        <f>SWIR1/NIR</f>
        <v>0.52515856236786473</v>
      </c>
      <c r="BX91">
        <f>2.5*(NIR-RED)+(NIR+(6*RED)-(7.5*BLUE))</f>
        <v>35946.5</v>
      </c>
      <c r="BY91">
        <f>NIR - 2.4*RED</f>
        <v>3383.4000000000015</v>
      </c>
      <c r="BZ91">
        <f>(SWIR1-NIR)/(SWIR1+NIR)</f>
        <v>-0.31133906293318547</v>
      </c>
      <c r="CA91">
        <f>NIR/(RED+SWIR2)</f>
        <v>1.3670520231213872</v>
      </c>
      <c r="CB91">
        <f>(NIR/RED)</f>
        <v>2.8535996782410509</v>
      </c>
      <c r="CC91">
        <f>(0.3037*BLUE)+(0.2793*GREEN)+(0.4773*RED)+(0.5585*NIR)+(0.1863*SWIR2)</f>
        <v>22003.13</v>
      </c>
      <c r="CD91">
        <f>-0.2848*BLUE-0.2435*GREEN-0.5436*RED+0.7243*NIR+0.084*SWIR1-0.18*SWIR2</f>
        <v>6270.6833000000006</v>
      </c>
      <c r="CE91">
        <f>0.1509*BLUE+0.1973*GREEN+0.3279*RED+0.3406*NIR-0.7112*SWIR1-0.4272*SWIR2</f>
        <v>1295.3210000000004</v>
      </c>
      <c r="CF91">
        <f>(NIR-RED)/(NIR+RED+0.5)</f>
        <v>0.48099636452190853</v>
      </c>
      <c r="CG91">
        <f>((RED-GREEN)/(RED+GREEN))+0.5</f>
        <v>0.42400123877361412</v>
      </c>
      <c r="CH91">
        <f>(GREEN-RED)/(GREEN+RED-BLUE)</f>
        <v>0.16307814992025518</v>
      </c>
      <c r="CI91">
        <f>(0.1*(NIR-RED))/(0.1*(NIR+RED))</f>
        <v>0.4810047314222099</v>
      </c>
      <c r="CJ91">
        <f>(SWIR1-NIR)/(SWIR1+NIR)</f>
        <v>-0.31133906293318547</v>
      </c>
      <c r="CK91">
        <f>NDBI-NDVI</f>
        <v>-0.79234379435539526</v>
      </c>
      <c r="CL91">
        <f>(GREEN-SWIR1)/(GREEN+SWIR1)</f>
        <v>-0.12545308095046315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10</vt:i4>
      </vt:variant>
    </vt:vector>
  </HeadingPairs>
  <TitlesOfParts>
    <vt:vector size="11" baseType="lpstr">
      <vt:lpstr>Sheet1</vt:lpstr>
      <vt:lpstr>AEROSOL</vt:lpstr>
      <vt:lpstr>BLUE</vt:lpstr>
      <vt:lpstr>GREEN</vt:lpstr>
      <vt:lpstr>NDBI</vt:lpstr>
      <vt:lpstr>NDVI</vt:lpstr>
      <vt:lpstr>NIR</vt:lpstr>
      <vt:lpstr>QUALITY</vt:lpstr>
      <vt:lpstr>RED</vt:lpstr>
      <vt:lpstr>SWIR1</vt:lpstr>
      <vt:lpstr>SWIR2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2020-06-22T00:58:45Z</dcterms:created>
  <dcterms:modified xsi:type="dcterms:W3CDTF">2020-07-26T01:03:54Z</dcterms:modified>
</cp:coreProperties>
</file>