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15" yWindow="1665" windowWidth="19620" windowHeight="12135" activeTab="1"/>
  </bookViews>
  <sheets>
    <sheet name="テスト計画書" sheetId="25" r:id="rId1"/>
    <sheet name="テスト仕様書" sheetId="28" r:id="rId2"/>
  </sheets>
  <externalReferences>
    <externalReference r:id="rId3"/>
  </externalReferences>
  <definedNames>
    <definedName name="_xlnm._FilterDatabase" localSheetId="1" hidden="1">テスト仕様書!$G$7:$K$7</definedName>
    <definedName name="biko">テスト計画書!$G$9</definedName>
    <definedName name="_xlnm.Print_Area" localSheetId="0">テスト計画書!$B$1:$K$90</definedName>
    <definedName name="_xlnm.Print_Titles" localSheetId="1">テスト仕様書!$1:$23</definedName>
    <definedName name="ProfilePJID">テスト計画書!$B$9</definedName>
    <definedName name="ProfilePJName">テスト計画書!$C$9</definedName>
    <definedName name="ProfileTestCase">テスト計画書!$J$9</definedName>
    <definedName name="技_情報一覧">[1]メール内容!#REF!</definedName>
    <definedName name="発番原稿一覧">[1]メール内容!#REF!</definedName>
    <definedName name="標準項番取込み更新">[1]メール内容!#REF!</definedName>
  </definedNames>
  <calcPr calcId="145621"/>
</workbook>
</file>

<file path=xl/calcChain.xml><?xml version="1.0" encoding="utf-8"?>
<calcChain xmlns="http://schemas.openxmlformats.org/spreadsheetml/2006/main">
  <c r="AJ80" i="28" l="1"/>
  <c r="AI80" i="28"/>
  <c r="AH80" i="28"/>
  <c r="AG80" i="28"/>
  <c r="AF80" i="28"/>
  <c r="AE80" i="28"/>
  <c r="AD80" i="28"/>
  <c r="AC80" i="28"/>
  <c r="AB80" i="28"/>
  <c r="Z80" i="28"/>
  <c r="Y80" i="28"/>
  <c r="AJ79" i="28"/>
  <c r="AI79" i="28"/>
  <c r="AH79" i="28"/>
  <c r="AG79" i="28"/>
  <c r="AF79" i="28"/>
  <c r="AE79" i="28"/>
  <c r="AD79" i="28"/>
  <c r="AC79" i="28"/>
  <c r="AB79" i="28"/>
  <c r="Z79" i="28"/>
  <c r="Y79" i="28"/>
  <c r="AJ78" i="28"/>
  <c r="AI78" i="28"/>
  <c r="AH78" i="28"/>
  <c r="AG78" i="28"/>
  <c r="AF78" i="28"/>
  <c r="AE78" i="28"/>
  <c r="AD78" i="28"/>
  <c r="AC78" i="28"/>
  <c r="AB78" i="28"/>
  <c r="Z78" i="28"/>
  <c r="Y78" i="28"/>
  <c r="AJ75" i="28"/>
  <c r="AI75" i="28"/>
  <c r="AH75" i="28"/>
  <c r="AG75" i="28"/>
  <c r="AF75" i="28"/>
  <c r="AE75" i="28"/>
  <c r="AD75" i="28"/>
  <c r="AC75" i="28"/>
  <c r="AB75" i="28"/>
  <c r="Z75" i="28"/>
  <c r="Y75" i="28"/>
  <c r="AJ76" i="28"/>
  <c r="AI76" i="28"/>
  <c r="AH76" i="28"/>
  <c r="AG76" i="28"/>
  <c r="AF76" i="28"/>
  <c r="AE76" i="28"/>
  <c r="AD76" i="28"/>
  <c r="AC76" i="28"/>
  <c r="AB76" i="28"/>
  <c r="Z76" i="28"/>
  <c r="Y76" i="28"/>
  <c r="AJ77" i="28"/>
  <c r="AI77" i="28"/>
  <c r="AH77" i="28"/>
  <c r="AG77" i="28"/>
  <c r="AF77" i="28"/>
  <c r="AE77" i="28"/>
  <c r="AD77" i="28"/>
  <c r="AC77" i="28"/>
  <c r="AB77" i="28"/>
  <c r="Z77" i="28"/>
  <c r="Y77" i="28"/>
  <c r="AJ73" i="28"/>
  <c r="AI73" i="28"/>
  <c r="AH73" i="28"/>
  <c r="AG73" i="28"/>
  <c r="AF73" i="28"/>
  <c r="AE73" i="28"/>
  <c r="AD73" i="28"/>
  <c r="AC73" i="28"/>
  <c r="AB73" i="28"/>
  <c r="Z73" i="28"/>
  <c r="Y73" i="28"/>
  <c r="AJ72" i="28"/>
  <c r="AI72" i="28"/>
  <c r="AH72" i="28"/>
  <c r="AG72" i="28"/>
  <c r="AF72" i="28"/>
  <c r="AE72" i="28"/>
  <c r="AD72" i="28"/>
  <c r="AC72" i="28"/>
  <c r="AB72" i="28"/>
  <c r="Z72" i="28"/>
  <c r="Y72" i="28"/>
  <c r="AJ71" i="28"/>
  <c r="AI71" i="28"/>
  <c r="AH71" i="28"/>
  <c r="AG71" i="28"/>
  <c r="AF71" i="28"/>
  <c r="AE71" i="28"/>
  <c r="AD71" i="28"/>
  <c r="AC71" i="28"/>
  <c r="AB71" i="28"/>
  <c r="Z71" i="28"/>
  <c r="Y71" i="28"/>
  <c r="AJ70" i="28"/>
  <c r="AI70" i="28"/>
  <c r="AH70" i="28"/>
  <c r="AG70" i="28"/>
  <c r="AF70" i="28"/>
  <c r="AE70" i="28"/>
  <c r="AD70" i="28"/>
  <c r="AC70" i="28"/>
  <c r="AB70" i="28"/>
  <c r="Z70" i="28"/>
  <c r="Y70" i="28"/>
  <c r="AJ69" i="28"/>
  <c r="AI69" i="28"/>
  <c r="AH69" i="28"/>
  <c r="AG69" i="28"/>
  <c r="AF69" i="28"/>
  <c r="AE69" i="28"/>
  <c r="AD69" i="28"/>
  <c r="AC69" i="28"/>
  <c r="AB69" i="28"/>
  <c r="Z69" i="28"/>
  <c r="Y69" i="28"/>
  <c r="AJ68" i="28"/>
  <c r="AI68" i="28"/>
  <c r="AH68" i="28"/>
  <c r="AG68" i="28"/>
  <c r="AF68" i="28"/>
  <c r="AE68" i="28"/>
  <c r="AD68" i="28"/>
  <c r="AC68" i="28"/>
  <c r="AB68" i="28"/>
  <c r="Z68" i="28"/>
  <c r="Y68" i="28"/>
  <c r="AJ67" i="28"/>
  <c r="AI67" i="28"/>
  <c r="AH67" i="28"/>
  <c r="AG67" i="28"/>
  <c r="AF67" i="28"/>
  <c r="AE67" i="28"/>
  <c r="AD67" i="28"/>
  <c r="AC67" i="28"/>
  <c r="AB67" i="28"/>
  <c r="Z67" i="28"/>
  <c r="Y67" i="28"/>
  <c r="AJ61" i="28"/>
  <c r="AI61" i="28"/>
  <c r="AH61" i="28"/>
  <c r="AG61" i="28"/>
  <c r="AF61" i="28"/>
  <c r="AE61" i="28"/>
  <c r="AD61" i="28"/>
  <c r="AC61" i="28"/>
  <c r="AB61" i="28"/>
  <c r="Z61" i="28"/>
  <c r="Y61" i="28"/>
  <c r="AJ62" i="28"/>
  <c r="AI62" i="28"/>
  <c r="AH62" i="28"/>
  <c r="AG62" i="28"/>
  <c r="AF62" i="28"/>
  <c r="AE62" i="28"/>
  <c r="AD62" i="28"/>
  <c r="AC62" i="28"/>
  <c r="AB62" i="28"/>
  <c r="Z62" i="28"/>
  <c r="Y62" i="28"/>
  <c r="AJ63" i="28"/>
  <c r="AI63" i="28"/>
  <c r="AH63" i="28"/>
  <c r="AG63" i="28"/>
  <c r="AF63" i="28"/>
  <c r="AE63" i="28"/>
  <c r="AD63" i="28"/>
  <c r="AC63" i="28"/>
  <c r="AB63" i="28"/>
  <c r="Z63" i="28"/>
  <c r="Y63" i="28"/>
  <c r="AJ64" i="28"/>
  <c r="AI64" i="28"/>
  <c r="AH64" i="28"/>
  <c r="AG64" i="28"/>
  <c r="AF64" i="28"/>
  <c r="AE64" i="28"/>
  <c r="AD64" i="28"/>
  <c r="AC64" i="28"/>
  <c r="AB64" i="28"/>
  <c r="Z64" i="28"/>
  <c r="Y64" i="28"/>
  <c r="AJ60" i="28"/>
  <c r="AI60" i="28"/>
  <c r="AH60" i="28"/>
  <c r="AG60" i="28"/>
  <c r="AF60" i="28"/>
  <c r="AE60" i="28"/>
  <c r="AD60" i="28"/>
  <c r="AC60" i="28"/>
  <c r="AB60" i="28"/>
  <c r="Z60" i="28"/>
  <c r="Y60" i="28"/>
  <c r="AJ59" i="28"/>
  <c r="AI59" i="28"/>
  <c r="AH59" i="28"/>
  <c r="AG59" i="28"/>
  <c r="AF59" i="28"/>
  <c r="AE59" i="28"/>
  <c r="AD59" i="28"/>
  <c r="AC59" i="28"/>
  <c r="AB59" i="28"/>
  <c r="Z59" i="28"/>
  <c r="Y59" i="28"/>
  <c r="AJ55" i="28"/>
  <c r="AI55" i="28"/>
  <c r="AH55" i="28"/>
  <c r="AG55" i="28"/>
  <c r="AF55" i="28"/>
  <c r="AE55" i="28"/>
  <c r="AD55" i="28"/>
  <c r="AC55" i="28"/>
  <c r="AB55" i="28"/>
  <c r="Z55" i="28"/>
  <c r="Y55" i="28"/>
  <c r="AJ56" i="28"/>
  <c r="AI56" i="28"/>
  <c r="AH56" i="28"/>
  <c r="AG56" i="28"/>
  <c r="AF56" i="28"/>
  <c r="AE56" i="28"/>
  <c r="AD56" i="28"/>
  <c r="AC56" i="28"/>
  <c r="AB56" i="28"/>
  <c r="Z56" i="28"/>
  <c r="Y56" i="28"/>
  <c r="AJ57" i="28"/>
  <c r="AI57" i="28"/>
  <c r="AH57" i="28"/>
  <c r="AG57" i="28"/>
  <c r="AF57" i="28"/>
  <c r="AE57" i="28"/>
  <c r="AD57" i="28"/>
  <c r="AC57" i="28"/>
  <c r="AB57" i="28"/>
  <c r="Z57" i="28"/>
  <c r="Y57" i="28"/>
  <c r="AJ54" i="28"/>
  <c r="AI54" i="28"/>
  <c r="AH54" i="28"/>
  <c r="AG54" i="28"/>
  <c r="AF54" i="28"/>
  <c r="AE54" i="28"/>
  <c r="AD54" i="28"/>
  <c r="AC54" i="28"/>
  <c r="AB54" i="28"/>
  <c r="Z54" i="28"/>
  <c r="Y54" i="28"/>
  <c r="AJ53" i="28"/>
  <c r="AI53" i="28"/>
  <c r="AH53" i="28"/>
  <c r="AG53" i="28"/>
  <c r="AF53" i="28"/>
  <c r="AE53" i="28"/>
  <c r="AD53" i="28"/>
  <c r="AC53" i="28"/>
  <c r="AB53" i="28"/>
  <c r="Z53" i="28"/>
  <c r="Y53" i="28"/>
  <c r="AJ52" i="28"/>
  <c r="AI52" i="28"/>
  <c r="AH52" i="28"/>
  <c r="AG52" i="28"/>
  <c r="AF52" i="28"/>
  <c r="AE52" i="28"/>
  <c r="AD52" i="28"/>
  <c r="AC52" i="28"/>
  <c r="AB52" i="28"/>
  <c r="Z52" i="28"/>
  <c r="Y52" i="28"/>
  <c r="AJ51" i="28"/>
  <c r="AI51" i="28"/>
  <c r="AH51" i="28"/>
  <c r="AG51" i="28"/>
  <c r="AF51" i="28"/>
  <c r="AE51" i="28"/>
  <c r="AD51" i="28"/>
  <c r="AC51" i="28"/>
  <c r="AB51" i="28"/>
  <c r="Z51" i="28"/>
  <c r="Y51" i="28"/>
  <c r="B27" i="28"/>
  <c r="B28" i="28" s="1"/>
  <c r="AJ27" i="28" l="1"/>
  <c r="AI27" i="28"/>
  <c r="AH27" i="28"/>
  <c r="AG27" i="28"/>
  <c r="AF27" i="28"/>
  <c r="AE27" i="28"/>
  <c r="AD27" i="28"/>
  <c r="AC27" i="28"/>
  <c r="AB27" i="28"/>
  <c r="AA27" i="28"/>
  <c r="Z27" i="28"/>
  <c r="Y27" i="28"/>
  <c r="AJ81" i="28" l="1"/>
  <c r="AI81" i="28"/>
  <c r="AH81" i="28"/>
  <c r="AG81" i="28"/>
  <c r="AF81" i="28"/>
  <c r="AE81" i="28"/>
  <c r="AD81" i="28"/>
  <c r="AC81" i="28"/>
  <c r="AB81" i="28"/>
  <c r="Z81" i="28"/>
  <c r="Y81" i="28"/>
  <c r="AJ65" i="28"/>
  <c r="AI65" i="28"/>
  <c r="AH65" i="28"/>
  <c r="AG65" i="28"/>
  <c r="AF65" i="28"/>
  <c r="AE65" i="28"/>
  <c r="AD65" i="28"/>
  <c r="AC65" i="28"/>
  <c r="AB65" i="28"/>
  <c r="Z65" i="28"/>
  <c r="Y65" i="28"/>
  <c r="AJ49" i="28"/>
  <c r="AI49" i="28"/>
  <c r="AH49" i="28"/>
  <c r="AG49" i="28"/>
  <c r="AF49" i="28"/>
  <c r="AE49" i="28"/>
  <c r="AD49" i="28"/>
  <c r="AC49" i="28"/>
  <c r="AB49" i="28"/>
  <c r="Z49" i="28"/>
  <c r="Y49" i="28"/>
  <c r="AJ48" i="28"/>
  <c r="AI48" i="28"/>
  <c r="AH48" i="28"/>
  <c r="AG48" i="28"/>
  <c r="AF48" i="28"/>
  <c r="AE48" i="28"/>
  <c r="AD48" i="28"/>
  <c r="AC48" i="28"/>
  <c r="AB48" i="28"/>
  <c r="Z48" i="28"/>
  <c r="Y48" i="28"/>
  <c r="AJ47" i="28"/>
  <c r="AI47" i="28"/>
  <c r="AH47" i="28"/>
  <c r="AG47" i="28"/>
  <c r="AF47" i="28"/>
  <c r="AE47" i="28"/>
  <c r="AD47" i="28"/>
  <c r="AC47" i="28"/>
  <c r="AB47" i="28"/>
  <c r="Z47" i="28"/>
  <c r="Y47" i="28"/>
  <c r="AJ45" i="28"/>
  <c r="AI45" i="28"/>
  <c r="AH45" i="28"/>
  <c r="AG45" i="28"/>
  <c r="AF45" i="28"/>
  <c r="AE45" i="28"/>
  <c r="AD45" i="28"/>
  <c r="AC45" i="28"/>
  <c r="AB45" i="28"/>
  <c r="Z45" i="28"/>
  <c r="Y45" i="28"/>
  <c r="AJ46" i="28"/>
  <c r="AI46" i="28"/>
  <c r="AH46" i="28"/>
  <c r="AG46" i="28"/>
  <c r="AF46" i="28"/>
  <c r="AE46" i="28"/>
  <c r="AD46" i="28"/>
  <c r="AC46" i="28"/>
  <c r="AB46" i="28"/>
  <c r="Z46" i="28"/>
  <c r="Y46" i="28"/>
  <c r="AJ44" i="28"/>
  <c r="AI44" i="28"/>
  <c r="AH44" i="28"/>
  <c r="AG44" i="28"/>
  <c r="AF44" i="28"/>
  <c r="AE44" i="28"/>
  <c r="AD44" i="28"/>
  <c r="AC44" i="28"/>
  <c r="AB44" i="28"/>
  <c r="Z44" i="28"/>
  <c r="Y44" i="28"/>
  <c r="AJ43" i="28"/>
  <c r="AI43" i="28"/>
  <c r="AH43" i="28"/>
  <c r="AG43" i="28"/>
  <c r="AF43" i="28"/>
  <c r="AE43" i="28"/>
  <c r="AD43" i="28"/>
  <c r="AC43" i="28"/>
  <c r="AB43" i="28"/>
  <c r="Z43" i="28"/>
  <c r="Y43" i="28"/>
  <c r="AJ40" i="28"/>
  <c r="AI40" i="28"/>
  <c r="AH40" i="28"/>
  <c r="AG40" i="28"/>
  <c r="AF40" i="28"/>
  <c r="AE40" i="28"/>
  <c r="AD40" i="28"/>
  <c r="AC40" i="28"/>
  <c r="AB40" i="28"/>
  <c r="Z40" i="28"/>
  <c r="Y40" i="28"/>
  <c r="AJ41" i="28"/>
  <c r="AI41" i="28"/>
  <c r="AH41" i="28"/>
  <c r="AG41" i="28"/>
  <c r="AF41" i="28"/>
  <c r="AE41" i="28"/>
  <c r="AD41" i="28"/>
  <c r="AC41" i="28"/>
  <c r="AB41" i="28"/>
  <c r="Z41" i="28"/>
  <c r="Y41" i="28"/>
  <c r="AJ39" i="28"/>
  <c r="AI39" i="28"/>
  <c r="AH39" i="28"/>
  <c r="AG39" i="28"/>
  <c r="AF39" i="28"/>
  <c r="AE39" i="28"/>
  <c r="AD39" i="28"/>
  <c r="AC39" i="28"/>
  <c r="AB39" i="28"/>
  <c r="Z39" i="28"/>
  <c r="Y39" i="28"/>
  <c r="AJ38" i="28"/>
  <c r="AI38" i="28"/>
  <c r="AH38" i="28"/>
  <c r="AG38" i="28"/>
  <c r="AF38" i="28"/>
  <c r="AE38" i="28"/>
  <c r="AD38" i="28"/>
  <c r="AC38" i="28"/>
  <c r="AB38" i="28"/>
  <c r="Z38" i="28"/>
  <c r="Y38" i="28"/>
  <c r="AJ37" i="28"/>
  <c r="AI37" i="28"/>
  <c r="AH37" i="28"/>
  <c r="AG37" i="28"/>
  <c r="AF37" i="28"/>
  <c r="AE37" i="28"/>
  <c r="AD37" i="28"/>
  <c r="AC37" i="28"/>
  <c r="AB37" i="28"/>
  <c r="Z37" i="28"/>
  <c r="Y37" i="28"/>
  <c r="AJ36" i="28"/>
  <c r="AI36" i="28"/>
  <c r="AH36" i="28"/>
  <c r="AG36" i="28"/>
  <c r="AF36" i="28"/>
  <c r="AE36" i="28"/>
  <c r="AD36" i="28"/>
  <c r="AC36" i="28"/>
  <c r="AB36" i="28"/>
  <c r="Z36" i="28"/>
  <c r="Y36" i="28"/>
  <c r="AJ35" i="28"/>
  <c r="AI35" i="28"/>
  <c r="AH35" i="28"/>
  <c r="AG35" i="28"/>
  <c r="AF35" i="28"/>
  <c r="AE35" i="28"/>
  <c r="AD35" i="28"/>
  <c r="AC35" i="28"/>
  <c r="AB35" i="28"/>
  <c r="Z35" i="28"/>
  <c r="Y35" i="28"/>
  <c r="AJ30" i="28"/>
  <c r="AI30" i="28"/>
  <c r="AH30" i="28"/>
  <c r="AG30" i="28"/>
  <c r="AF30" i="28"/>
  <c r="AE30" i="28"/>
  <c r="AD30" i="28"/>
  <c r="AC30" i="28"/>
  <c r="AB30" i="28"/>
  <c r="Z30" i="28"/>
  <c r="Y30" i="28"/>
  <c r="D9" i="28"/>
  <c r="AJ31" i="28" l="1"/>
  <c r="AI31" i="28"/>
  <c r="AH31" i="28"/>
  <c r="AG31" i="28"/>
  <c r="AF31" i="28"/>
  <c r="AE31" i="28"/>
  <c r="AD31" i="28"/>
  <c r="AC31" i="28"/>
  <c r="AB31" i="28"/>
  <c r="Z31" i="28"/>
  <c r="Y31" i="28"/>
  <c r="Y29" i="28" l="1"/>
  <c r="Z29" i="28"/>
  <c r="AB29" i="28"/>
  <c r="AC29" i="28"/>
  <c r="AD29" i="28"/>
  <c r="AE29" i="28"/>
  <c r="AF29" i="28"/>
  <c r="AG29" i="28"/>
  <c r="AH29" i="28"/>
  <c r="AI29" i="28"/>
  <c r="AJ29" i="28"/>
  <c r="Y32" i="28"/>
  <c r="Z32" i="28"/>
  <c r="AB32" i="28"/>
  <c r="AC32" i="28"/>
  <c r="AD32" i="28"/>
  <c r="AE32" i="28"/>
  <c r="AF32" i="28"/>
  <c r="AG32" i="28"/>
  <c r="AH32" i="28"/>
  <c r="AI32" i="28"/>
  <c r="AJ32" i="28"/>
  <c r="Y33" i="28"/>
  <c r="Z33" i="28"/>
  <c r="AB33" i="28"/>
  <c r="AC33" i="28"/>
  <c r="AD33" i="28"/>
  <c r="AE33" i="28"/>
  <c r="AF33" i="28"/>
  <c r="AG33" i="28"/>
  <c r="AH33" i="28"/>
  <c r="AI33" i="28"/>
  <c r="AJ33" i="28"/>
  <c r="Y82" i="28"/>
  <c r="Z82" i="28"/>
  <c r="AB82" i="28"/>
  <c r="AC82" i="28"/>
  <c r="AD82" i="28"/>
  <c r="AE82" i="28"/>
  <c r="AF82" i="28"/>
  <c r="AG82" i="28"/>
  <c r="AH82" i="28"/>
  <c r="AI82" i="28"/>
  <c r="AJ82" i="28"/>
  <c r="Y83" i="28"/>
  <c r="Z83" i="28"/>
  <c r="AB83" i="28"/>
  <c r="AC83" i="28"/>
  <c r="AD83" i="28"/>
  <c r="AE83" i="28"/>
  <c r="AF83" i="28"/>
  <c r="AG83" i="28"/>
  <c r="AH83" i="28"/>
  <c r="AI83" i="28"/>
  <c r="AJ83" i="28"/>
  <c r="Y28" i="28" l="1"/>
  <c r="Z28" i="28"/>
  <c r="AB28" i="28"/>
  <c r="AC28" i="28"/>
  <c r="AD28" i="28"/>
  <c r="AE28" i="28"/>
  <c r="AF28" i="28"/>
  <c r="AG28" i="28"/>
  <c r="AH28" i="28"/>
  <c r="AI28" i="28"/>
  <c r="AJ28" i="28"/>
  <c r="B29" i="28"/>
  <c r="B30" i="28" s="1"/>
  <c r="AA30" i="28" l="1"/>
  <c r="B31" i="28"/>
  <c r="B32" i="28" s="1"/>
  <c r="B33" i="28" s="1"/>
  <c r="B35" i="28" s="1"/>
  <c r="AA28" i="28"/>
  <c r="AA31" i="28" l="1"/>
  <c r="AA32" i="28"/>
  <c r="AA33" i="28"/>
  <c r="AA29" i="28"/>
  <c r="AA35" i="28" l="1"/>
  <c r="B36" i="28"/>
  <c r="P22" i="28"/>
  <c r="P21" i="28"/>
  <c r="P20" i="28"/>
  <c r="O20" i="28"/>
  <c r="AA36" i="28" l="1"/>
  <c r="B37" i="28"/>
  <c r="T20" i="28"/>
  <c r="T22" i="28"/>
  <c r="T21" i="28"/>
  <c r="S22" i="28"/>
  <c r="S21" i="28"/>
  <c r="S20" i="28"/>
  <c r="R22" i="28"/>
  <c r="R21" i="28"/>
  <c r="R20" i="28"/>
  <c r="Q22" i="28"/>
  <c r="Q21" i="28"/>
  <c r="Q20" i="28"/>
  <c r="O22" i="28"/>
  <c r="O21" i="28"/>
  <c r="N20" i="28"/>
  <c r="N22" i="28"/>
  <c r="N21" i="28"/>
  <c r="M20" i="28"/>
  <c r="M22" i="28"/>
  <c r="M21" i="28"/>
  <c r="L20" i="28"/>
  <c r="L22" i="28"/>
  <c r="AA37" i="28" l="1"/>
  <c r="B38" i="28"/>
  <c r="U20" i="28"/>
  <c r="U22" i="28"/>
  <c r="B39" i="28" l="1"/>
  <c r="AA38" i="28"/>
  <c r="C13" i="25"/>
  <c r="AA39" i="28" l="1"/>
  <c r="B40" i="28"/>
  <c r="AC25" i="28"/>
  <c r="AB25" i="28"/>
  <c r="AA40" i="28" l="1"/>
  <c r="B41" i="28"/>
  <c r="B43" i="28" s="1"/>
  <c r="L17" i="28"/>
  <c r="M17" i="28"/>
  <c r="O17" i="28"/>
  <c r="AA41" i="28" l="1"/>
  <c r="AA25" i="28"/>
  <c r="AJ25" i="28"/>
  <c r="AI25" i="28"/>
  <c r="AH25" i="28"/>
  <c r="AG25" i="28"/>
  <c r="AF25" i="28"/>
  <c r="AE25" i="28"/>
  <c r="AD25" i="28"/>
  <c r="Z25" i="28"/>
  <c r="X20" i="28" s="1"/>
  <c r="Y25" i="28"/>
  <c r="W20" i="28" s="1"/>
  <c r="L21" i="28"/>
  <c r="U21" i="28" s="1"/>
  <c r="C17" i="25"/>
  <c r="B9" i="28"/>
  <c r="H9" i="28"/>
  <c r="G9" i="28"/>
  <c r="R17" i="28"/>
  <c r="N17" i="28"/>
  <c r="T15" i="28"/>
  <c r="S17" i="28"/>
  <c r="P17" i="28"/>
  <c r="T17" i="28"/>
  <c r="Q17" i="28"/>
  <c r="P15" i="28" l="1"/>
  <c r="O15" i="28"/>
  <c r="M15" i="28"/>
  <c r="N15" i="28"/>
  <c r="Q15" i="28"/>
  <c r="R15" i="28"/>
  <c r="AA43" i="28" l="1"/>
  <c r="B44" i="28"/>
  <c r="S15" i="28"/>
  <c r="AA44" i="28" l="1"/>
  <c r="B45" i="28"/>
  <c r="AA45" i="28" l="1"/>
  <c r="B46" i="28"/>
  <c r="AA46" i="28" l="1"/>
  <c r="B47" i="28"/>
  <c r="B48" i="28" l="1"/>
  <c r="AA47" i="28"/>
  <c r="B49" i="28" l="1"/>
  <c r="B51" i="28" s="1"/>
  <c r="AA48" i="28"/>
  <c r="AA51" i="28" l="1"/>
  <c r="B52" i="28"/>
  <c r="AA49" i="28"/>
  <c r="AA52" i="28" l="1"/>
  <c r="B53" i="28"/>
  <c r="B54" i="28" l="1"/>
  <c r="AA53" i="28"/>
  <c r="AA54" i="28" l="1"/>
  <c r="B55" i="28"/>
  <c r="AA55" i="28" l="1"/>
  <c r="B56" i="28"/>
  <c r="AA56" i="28" l="1"/>
  <c r="B57" i="28"/>
  <c r="AA57" i="28" l="1"/>
  <c r="B59" i="28"/>
  <c r="B60" i="28" l="1"/>
  <c r="AA59" i="28"/>
  <c r="AA60" i="28" l="1"/>
  <c r="B61" i="28"/>
  <c r="B62" i="28" l="1"/>
  <c r="AA61" i="28"/>
  <c r="B63" i="28" l="1"/>
  <c r="AA62" i="28"/>
  <c r="B64" i="28" l="1"/>
  <c r="AA63" i="28"/>
  <c r="AA64" i="28" l="1"/>
  <c r="B65" i="28"/>
  <c r="AA65" i="28" l="1"/>
  <c r="B67" i="28"/>
  <c r="AA67" i="28" l="1"/>
  <c r="B68" i="28"/>
  <c r="AA68" i="28" l="1"/>
  <c r="B69" i="28"/>
  <c r="AA69" i="28" l="1"/>
  <c r="B70" i="28"/>
  <c r="AA70" i="28" l="1"/>
  <c r="B71" i="28"/>
  <c r="B72" i="28" l="1"/>
  <c r="AA71" i="28"/>
  <c r="AA72" i="28" l="1"/>
  <c r="B73" i="28"/>
  <c r="AA73" i="28" l="1"/>
  <c r="B75" i="28"/>
  <c r="AA75" i="28" l="1"/>
  <c r="B76" i="28"/>
  <c r="B77" i="28" l="1"/>
  <c r="AA76" i="28"/>
  <c r="B78" i="28" l="1"/>
  <c r="AA77" i="28"/>
  <c r="AA78" i="28" l="1"/>
  <c r="B79" i="28"/>
  <c r="AA79" i="28" l="1"/>
  <c r="B80" i="28"/>
  <c r="AA80" i="28" l="1"/>
  <c r="B81" i="28"/>
  <c r="B82" i="28" l="1"/>
  <c r="AA81" i="28"/>
  <c r="B83" i="28" l="1"/>
  <c r="AA83" i="28" s="1"/>
  <c r="AA82" i="28"/>
  <c r="L15" i="28" l="1"/>
</calcChain>
</file>

<file path=xl/comments1.xml><?xml version="1.0" encoding="utf-8"?>
<comments xmlns="http://schemas.openxmlformats.org/spreadsheetml/2006/main">
  <authors>
    <author>d6049710</author>
  </authors>
  <commentList>
    <comment ref="C12" author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8" authorId="0">
      <text>
        <r>
          <rPr>
            <b/>
            <sz val="14"/>
            <color indexed="81"/>
            <rFont val="ＭＳ Ｐゴシック"/>
            <family val="3"/>
            <charset val="128"/>
          </rPr>
          <t>テスト計画書からセットします</t>
        </r>
      </text>
    </comment>
    <comment ref="F8" authorId="0">
      <text>
        <r>
          <rPr>
            <b/>
            <sz val="14"/>
            <color indexed="81"/>
            <rFont val="ＭＳ Ｐゴシック"/>
            <family val="3"/>
            <charset val="128"/>
          </rPr>
          <t>テスト計画書からセットします</t>
        </r>
      </text>
    </comment>
    <comment ref="G8" authorId="0">
      <text>
        <r>
          <rPr>
            <b/>
            <sz val="14"/>
            <color indexed="81"/>
            <rFont val="ＭＳ Ｐゴシック"/>
            <family val="3"/>
            <charset val="128"/>
          </rPr>
          <t>テスト計画書からセットします</t>
        </r>
      </text>
    </comment>
    <comment ref="H8" authorId="0">
      <text>
        <r>
          <rPr>
            <b/>
            <sz val="14"/>
            <color indexed="81"/>
            <rFont val="ＭＳ Ｐゴシック"/>
            <family val="3"/>
            <charset val="128"/>
          </rPr>
          <t>テスト計画書からセットします</t>
        </r>
      </text>
    </comment>
    <comment ref="J15" authorId="1">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6" authorId="1">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7" authorId="1">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<sst xmlns="http://schemas.openxmlformats.org/spreadsheetml/2006/main" count="290" uniqueCount="190">
  <si>
    <t>テスト仕様書／テスト結果報告書</t>
  </si>
  <si>
    <t>予想結果</t>
  </si>
  <si>
    <t>テスト項目</t>
  </si>
  <si>
    <t>プロジェクトＩＤ</t>
  </si>
  <si>
    <t>プロジェクト名</t>
  </si>
  <si>
    <t>テスト種別</t>
  </si>
  <si>
    <t>氏名</t>
    <rPh sb="0" eb="2">
      <t>シメイ</t>
    </rPh>
    <phoneticPr fontId="3"/>
  </si>
  <si>
    <t>日付</t>
    <rPh sb="0" eb="2">
      <t>ヒヅケ</t>
    </rPh>
    <phoneticPr fontId="3"/>
  </si>
  <si>
    <t>作成</t>
    <rPh sb="0" eb="2">
      <t>サクセイ</t>
    </rPh>
    <phoneticPr fontId="3"/>
  </si>
  <si>
    <t>欠陥データ</t>
    <rPh sb="0" eb="2">
      <t>ケッカン</t>
    </rPh>
    <phoneticPr fontId="3"/>
  </si>
  <si>
    <t>レビュー</t>
    <phoneticPr fontId="3"/>
  </si>
  <si>
    <t>備考</t>
    <rPh sb="0" eb="2">
      <t>ビコウ</t>
    </rPh>
    <phoneticPr fontId="3"/>
  </si>
  <si>
    <t>テスト仕様書
Ｎｏ</t>
    <phoneticPr fontId="3"/>
  </si>
  <si>
    <t>テスト仕様書 
バージョン</t>
    <phoneticPr fontId="3"/>
  </si>
  <si>
    <t>No</t>
    <phoneticPr fontId="3"/>
  </si>
  <si>
    <t>*</t>
    <phoneticPr fontId="3"/>
  </si>
  <si>
    <t>高(H)</t>
    <rPh sb="0" eb="1">
      <t>コウ</t>
    </rPh>
    <phoneticPr fontId="3"/>
  </si>
  <si>
    <t>中(M)</t>
    <rPh sb="0" eb="1">
      <t>チュウ</t>
    </rPh>
    <phoneticPr fontId="3"/>
  </si>
  <si>
    <t>低(L)</t>
    <rPh sb="0" eb="1">
      <t>テイ</t>
    </rPh>
    <phoneticPr fontId="3"/>
  </si>
  <si>
    <t>Y - 実際の結果と予想結果が一致した。</t>
    <rPh sb="4" eb="6">
      <t>ジッサイ</t>
    </rPh>
    <rPh sb="7" eb="9">
      <t>ケッカ</t>
    </rPh>
    <rPh sb="10" eb="12">
      <t>ヨソウ</t>
    </rPh>
    <rPh sb="12" eb="14">
      <t>ケッカ</t>
    </rPh>
    <rPh sb="15" eb="17">
      <t>イッチ</t>
    </rPh>
    <phoneticPr fontId="4"/>
  </si>
  <si>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4"/>
  </si>
  <si>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4"/>
  </si>
  <si>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4"/>
  </si>
  <si>
    <t>1回目</t>
    <rPh sb="1" eb="3">
      <t>カイメ</t>
    </rPh>
    <phoneticPr fontId="3"/>
  </si>
  <si>
    <t>2回目</t>
    <rPh sb="1" eb="3">
      <t>カイメ</t>
    </rPh>
    <phoneticPr fontId="3"/>
  </si>
  <si>
    <t>3回目</t>
    <rPh sb="1" eb="3">
      <t>カイメ</t>
    </rPh>
    <phoneticPr fontId="3"/>
  </si>
  <si>
    <t>4回目</t>
    <rPh sb="1" eb="3">
      <t>カイメ</t>
    </rPh>
    <phoneticPr fontId="3"/>
  </si>
  <si>
    <t>5回目</t>
    <rPh sb="1" eb="3">
      <t>カイメ</t>
    </rPh>
    <phoneticPr fontId="3"/>
  </si>
  <si>
    <t>6回目</t>
    <rPh sb="1" eb="3">
      <t>カイメ</t>
    </rPh>
    <phoneticPr fontId="3"/>
  </si>
  <si>
    <t>7回目</t>
    <rPh sb="1" eb="3">
      <t>カイメ</t>
    </rPh>
    <phoneticPr fontId="3"/>
  </si>
  <si>
    <t>8回目</t>
    <rPh sb="1" eb="3">
      <t>カイメ</t>
    </rPh>
    <phoneticPr fontId="3"/>
  </si>
  <si>
    <t>9回目</t>
    <rPh sb="1" eb="3">
      <t>カイメ</t>
    </rPh>
    <phoneticPr fontId="3"/>
  </si>
  <si>
    <t>回数</t>
    <rPh sb="0" eb="2">
      <t>カイスウ</t>
    </rPh>
    <phoneticPr fontId="3"/>
  </si>
  <si>
    <t>合計</t>
    <rPh sb="0" eb="2">
      <t>ゴウケイ</t>
    </rPh>
    <phoneticPr fontId="3"/>
  </si>
  <si>
    <t>テスト結果(Y/H/M/L) *</t>
    <rPh sb="3" eb="5">
      <t>ケッカ</t>
    </rPh>
    <phoneticPr fontId="3"/>
  </si>
  <si>
    <t>テスト結果報告書
（テスト完了後に
記入）</t>
    <phoneticPr fontId="3"/>
  </si>
  <si>
    <t>テスト仕様書
（テスト仕様作成
ステージで記入）</t>
    <phoneticPr fontId="3"/>
  </si>
  <si>
    <t>回付先（テスト仕様書、テスト結果報告書、双方とも同様）</t>
    <rPh sb="0" eb="2">
      <t>カイフ</t>
    </rPh>
    <rPh sb="2" eb="3">
      <t>サキ</t>
    </rPh>
    <rPh sb="7" eb="9">
      <t>シヨウ</t>
    </rPh>
    <rPh sb="9" eb="10">
      <t>ショ</t>
    </rPh>
    <rPh sb="14" eb="16">
      <t>ケッカ</t>
    </rPh>
    <rPh sb="16" eb="18">
      <t>ホウコク</t>
    </rPh>
    <rPh sb="18" eb="19">
      <t>ショ</t>
    </rPh>
    <rPh sb="20" eb="22">
      <t>ソウホウ</t>
    </rPh>
    <rPh sb="24" eb="26">
      <t>ドウヨウ</t>
    </rPh>
    <phoneticPr fontId="3"/>
  </si>
  <si>
    <t>テスト
実施記録</t>
    <rPh sb="4" eb="6">
      <t>ジッシ</t>
    </rPh>
    <rPh sb="6" eb="8">
      <t>キロク</t>
    </rPh>
    <phoneticPr fontId="3"/>
  </si>
  <si>
    <t>バージョン</t>
    <phoneticPr fontId="3"/>
  </si>
  <si>
    <t>**</t>
    <phoneticPr fontId="3"/>
  </si>
  <si>
    <t>テスト項目数
**</t>
    <rPh sb="3" eb="6">
      <t>コウモクスウ</t>
    </rPh>
    <phoneticPr fontId="4"/>
  </si>
  <si>
    <t>発見欠陥数
**</t>
    <rPh sb="0" eb="2">
      <t>ハッケン</t>
    </rPh>
    <rPh sb="2" eb="4">
      <t>ケッカン</t>
    </rPh>
    <rPh sb="4" eb="5">
      <t>スウ</t>
    </rPh>
    <phoneticPr fontId="4"/>
  </si>
  <si>
    <t>発見欠陥数は、テスト項目の行数において、一回でも'H'or'M'or'L'になった数をカウントする。 ( Y列で自動計算)</t>
    <phoneticPr fontId="4"/>
  </si>
  <si>
    <t xml:space="preserve"> 変更履歴</t>
    <rPh sb="1" eb="3">
      <t>ヘンコウ</t>
    </rPh>
    <rPh sb="3" eb="5">
      <t>リレキ</t>
    </rPh>
    <phoneticPr fontId="4"/>
  </si>
  <si>
    <t>変更年月日</t>
    <rPh sb="0" eb="2">
      <t>ヘンコウ</t>
    </rPh>
    <rPh sb="2" eb="5">
      <t>ネンガッピ</t>
    </rPh>
    <phoneticPr fontId="4"/>
  </si>
  <si>
    <t>　単体／結合テスト：TM(起草)→(QR→)PL→SCMA→保管</t>
    <rPh sb="1" eb="3">
      <t>タンタイ</t>
    </rPh>
    <rPh sb="4" eb="6">
      <t>ケツゴウ</t>
    </rPh>
    <rPh sb="13" eb="15">
      <t>キソウ</t>
    </rPh>
    <rPh sb="30" eb="32">
      <t>ホカン</t>
    </rPh>
    <phoneticPr fontId="3"/>
  </si>
  <si>
    <t>　総合テスト：PL(起草)→QR→PM→PL→SCMA→保管</t>
    <rPh sb="1" eb="3">
      <t>ソウゴウ</t>
    </rPh>
    <rPh sb="10" eb="12">
      <t>キソウ</t>
    </rPh>
    <rPh sb="28" eb="30">
      <t>ホカン</t>
    </rPh>
    <phoneticPr fontId="3"/>
  </si>
  <si>
    <t>　受入テスト：PL(起草)→QR→PM→PL→顧客→PL→SCMA→保管</t>
    <rPh sb="1" eb="3">
      <t>ウケイ</t>
    </rPh>
    <rPh sb="23" eb="25">
      <t>コキャク</t>
    </rPh>
    <phoneticPr fontId="3"/>
  </si>
  <si>
    <t>回付先（テスト計画書、テスト仕様書、テスト結果報告書とも同様）</t>
    <rPh sb="0" eb="2">
      <t>カイフ</t>
    </rPh>
    <rPh sb="2" eb="3">
      <t>サキ</t>
    </rPh>
    <rPh sb="7" eb="9">
      <t>ケイカク</t>
    </rPh>
    <rPh sb="9" eb="10">
      <t>ショ</t>
    </rPh>
    <rPh sb="14" eb="16">
      <t>シヨウ</t>
    </rPh>
    <rPh sb="16" eb="17">
      <t>ショ</t>
    </rPh>
    <rPh sb="21" eb="23">
      <t>ケッカ</t>
    </rPh>
    <rPh sb="23" eb="25">
      <t>ホウコク</t>
    </rPh>
    <rPh sb="25" eb="26">
      <t>ショ</t>
    </rPh>
    <rPh sb="28" eb="30">
      <t>ドウヨウ</t>
    </rPh>
    <phoneticPr fontId="3"/>
  </si>
  <si>
    <t>テスト計画書</t>
  </si>
  <si>
    <t>変更概要</t>
    <rPh sb="0" eb="2">
      <t>ヘンコウ</t>
    </rPh>
    <rPh sb="2" eb="4">
      <t>ガイヨウ</t>
    </rPh>
    <phoneticPr fontId="4"/>
  </si>
  <si>
    <t>ベースバージョン</t>
    <phoneticPr fontId="4"/>
  </si>
  <si>
    <t>　１．テスト範囲</t>
    <rPh sb="6" eb="8">
      <t>ハンイ</t>
    </rPh>
    <phoneticPr fontId="4"/>
  </si>
  <si>
    <t>　２．テスト環境</t>
    <rPh sb="6" eb="8">
      <t>カンキョウ</t>
    </rPh>
    <phoneticPr fontId="4"/>
  </si>
  <si>
    <t>　３．テスト方法</t>
    <rPh sb="6" eb="8">
      <t>ホウホウ</t>
    </rPh>
    <phoneticPr fontId="4"/>
  </si>
  <si>
    <t>利便性テスト</t>
    <rPh sb="0" eb="3">
      <t>リベンセイ</t>
    </rPh>
    <phoneticPr fontId="4"/>
  </si>
  <si>
    <t>性能テスト</t>
    <rPh sb="0" eb="2">
      <t>セイノウ</t>
    </rPh>
    <phoneticPr fontId="4"/>
  </si>
  <si>
    <t>復旧テスト</t>
    <rPh sb="0" eb="2">
      <t>フッキュウ</t>
    </rPh>
    <phoneticPr fontId="4"/>
  </si>
  <si>
    <t>　６． テスト準備</t>
    <rPh sb="7" eb="9">
      <t>ジュンビ</t>
    </rPh>
    <phoneticPr fontId="4"/>
  </si>
  <si>
    <t>日程</t>
    <rPh sb="0" eb="2">
      <t>ニッテイ</t>
    </rPh>
    <phoneticPr fontId="4"/>
  </si>
  <si>
    <t>準備内容</t>
    <rPh sb="0" eb="2">
      <t>ジュンビ</t>
    </rPh>
    <rPh sb="2" eb="4">
      <t>ナイヨウ</t>
    </rPh>
    <phoneticPr fontId="4"/>
  </si>
  <si>
    <t>　７． テストの制限</t>
    <rPh sb="8" eb="10">
      <t>セイゲン</t>
    </rPh>
    <phoneticPr fontId="4"/>
  </si>
  <si>
    <t>テストデータ</t>
  </si>
  <si>
    <t>テスト方法</t>
  </si>
  <si>
    <t>テスト結果</t>
  </si>
  <si>
    <t>テスト環境</t>
  </si>
  <si>
    <t>その他</t>
  </si>
  <si>
    <t>　８．テスト結果の確認・検証</t>
    <rPh sb="6" eb="8">
      <t>ケッカ</t>
    </rPh>
    <rPh sb="9" eb="11">
      <t>カクニン</t>
    </rPh>
    <rPh sb="12" eb="14">
      <t>ケンショウ</t>
    </rPh>
    <phoneticPr fontId="4"/>
  </si>
  <si>
    <t>備考</t>
    <rPh sb="0" eb="2">
      <t>ビコウ</t>
    </rPh>
    <phoneticPr fontId="4"/>
  </si>
  <si>
    <t>　９．成果物</t>
    <rPh sb="3" eb="5">
      <t>セイカ</t>
    </rPh>
    <rPh sb="5" eb="6">
      <t>ブツ</t>
    </rPh>
    <phoneticPr fontId="4"/>
  </si>
  <si>
    <t>　４．テストツール</t>
    <phoneticPr fontId="4"/>
  </si>
  <si>
    <t>ソフトウエア要求機能ＩＤ</t>
    <phoneticPr fontId="4"/>
  </si>
  <si>
    <t>テスト仕様書Ｎｏ</t>
    <phoneticPr fontId="4"/>
  </si>
  <si>
    <t>担当</t>
    <phoneticPr fontId="4"/>
  </si>
  <si>
    <t>日程</t>
    <phoneticPr fontId="4"/>
  </si>
  <si>
    <t>ボリュームテスト</t>
    <phoneticPr fontId="4"/>
  </si>
  <si>
    <t>フェーズ
／保守ＩＤ</t>
    <rPh sb="6" eb="8">
      <t>ホシュ</t>
    </rPh>
    <phoneticPr fontId="4"/>
  </si>
  <si>
    <t>作成</t>
    <rPh sb="0" eb="2">
      <t>サクセイ</t>
    </rPh>
    <phoneticPr fontId="4"/>
  </si>
  <si>
    <t>承認</t>
    <rPh sb="0" eb="2">
      <t>ショウニン</t>
    </rPh>
    <phoneticPr fontId="4"/>
  </si>
  <si>
    <t>QR承認</t>
    <rPh sb="2" eb="4">
      <t>ショウニン</t>
    </rPh>
    <phoneticPr fontId="4"/>
  </si>
  <si>
    <t>*QR承認は総合テスト、受入テスト、出荷前テスト時</t>
    <rPh sb="3" eb="5">
      <t>ショウニン</t>
    </rPh>
    <rPh sb="24" eb="25">
      <t>トキ</t>
    </rPh>
    <phoneticPr fontId="4"/>
  </si>
  <si>
    <t>バージョンＮｏ.</t>
    <phoneticPr fontId="4"/>
  </si>
  <si>
    <t>レビュー</t>
    <phoneticPr fontId="4"/>
  </si>
  <si>
    <t>テストの種類に応じて、対応する設計書の範囲を記述する。
単体テストの場合は、対応するLLDDの範囲（ユニットID、プログラムID等）
結合テストの場合は、対応するHLDDの範囲（機能ID、プロセスID等）
総合テストの場合は、対応するSRSの範囲（ソフトウエア要求機能ID、システム要求ID等）
受入テストの場合は、対応するURDの範囲（ユーザ要求ID等）</t>
    <phoneticPr fontId="4"/>
  </si>
  <si>
    <t>ID等</t>
    <rPh sb="2" eb="3">
      <t>ナド</t>
    </rPh>
    <phoneticPr fontId="4"/>
  </si>
  <si>
    <t>サブID等</t>
    <rPh sb="4" eb="5">
      <t>ナド</t>
    </rPh>
    <phoneticPr fontId="4"/>
  </si>
  <si>
    <t>説明等</t>
    <rPh sb="0" eb="2">
      <t>セツメイ</t>
    </rPh>
    <rPh sb="2" eb="3">
      <t>ナド</t>
    </rPh>
    <phoneticPr fontId="4"/>
  </si>
  <si>
    <t>必要なハードウェア構成</t>
    <rPh sb="0" eb="2">
      <t>ヒツヨウ</t>
    </rPh>
    <rPh sb="9" eb="11">
      <t>コウセイ</t>
    </rPh>
    <phoneticPr fontId="4"/>
  </si>
  <si>
    <t>必要なソフトウェア構成</t>
    <rPh sb="0" eb="2">
      <t>ヒツヨウ</t>
    </rPh>
    <rPh sb="9" eb="11">
      <t>コウセイ</t>
    </rPh>
    <phoneticPr fontId="4"/>
  </si>
  <si>
    <t>サーバ環境</t>
    <rPh sb="3" eb="5">
      <t>カンキョウ</t>
    </rPh>
    <phoneticPr fontId="4"/>
  </si>
  <si>
    <t>クライアント環境</t>
    <phoneticPr fontId="4"/>
  </si>
  <si>
    <t>テスト実施手順</t>
    <rPh sb="3" eb="5">
      <t>ジッシ</t>
    </rPh>
    <rPh sb="5" eb="7">
      <t>テジュン</t>
    </rPh>
    <phoneticPr fontId="4"/>
  </si>
  <si>
    <t>ツール名</t>
    <rPh sb="3" eb="4">
      <t>メイ</t>
    </rPh>
    <phoneticPr fontId="4"/>
  </si>
  <si>
    <t>使用目的</t>
    <rPh sb="0" eb="2">
      <t>シヨウ</t>
    </rPh>
    <rPh sb="2" eb="4">
      <t>モクテキ</t>
    </rPh>
    <phoneticPr fontId="4"/>
  </si>
  <si>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4"/>
  </si>
  <si>
    <t>設計書の内容に対応して作成するテスト仕様書Ｎｏ及び各テストを実施する担当と日程を記述する。
単体テストの場合は、対応するLLDDの内容に合う単体テスト仕様書を作成。
結合テストの場合は、対応するHLDDの内容に合う結合テスト仕様書を作成。
総合テストの場合は、対応するSRSの内容に合う総合テスト仕様書を作成。
受入テストの場合は、対応するURDの内容に合う受入テスト仕様書を作成。</t>
    <phoneticPr fontId="4"/>
  </si>
  <si>
    <t>総合テストおよび受入テストの場合、テストに必要な準備に関する各担当者の役割を記述する。対象となる担当者は開発者、ユーザ（受入テストの場合）、支援グループ（必要な場合）、外注（必要な場合）等。
（単体・結合テストの場合は、必要に応じて記述）</t>
    <phoneticPr fontId="4"/>
  </si>
  <si>
    <t>担当</t>
    <rPh sb="0" eb="2">
      <t>タントウ</t>
    </rPh>
    <phoneticPr fontId="4"/>
  </si>
  <si>
    <t>テストに関する制限事項がある場合その内容を記述する。</t>
    <phoneticPr fontId="4"/>
  </si>
  <si>
    <t>「テスト結果報告書」によりテスト結果を確認する。以下のテスト仕様書に関しては、PMが実施して検証する。</t>
    <phoneticPr fontId="4"/>
  </si>
  <si>
    <t>テスト仕様書No</t>
    <rPh sb="3" eb="6">
      <t>シヨウショ</t>
    </rPh>
    <phoneticPr fontId="4"/>
  </si>
  <si>
    <t>顧客から要求されたテストの成果物を記述する</t>
    <phoneticPr fontId="4"/>
  </si>
  <si>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4"/>
  </si>
  <si>
    <t>備考（ｻﾌﾞｼｽﾃﾑ名等）</t>
    <rPh sb="0" eb="2">
      <t>ビコウ</t>
    </rPh>
    <rPh sb="10" eb="12">
      <t>メイナド</t>
    </rPh>
    <phoneticPr fontId="4"/>
  </si>
  <si>
    <t>pathカバレッジ</t>
    <phoneticPr fontId="4"/>
  </si>
  <si>
    <t>logicカバレッジ</t>
    <phoneticPr fontId="4"/>
  </si>
  <si>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4"/>
  </si>
  <si>
    <t>テスト条件</t>
    <phoneticPr fontId="4"/>
  </si>
  <si>
    <t>項目番号</t>
    <rPh sb="0" eb="2">
      <t>コウモク</t>
    </rPh>
    <rPh sb="2" eb="4">
      <t>バンゴウ</t>
    </rPh>
    <phoneticPr fontId="4"/>
  </si>
  <si>
    <t>（シナリオ）</t>
    <phoneticPr fontId="4"/>
  </si>
  <si>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3"/>
  </si>
  <si>
    <t>セキュリティ
テスト</t>
    <phoneticPr fontId="4"/>
  </si>
  <si>
    <t>　５．テスト仕様書作成と
      テスト実施計画</t>
    <phoneticPr fontId="4"/>
  </si>
  <si>
    <t>運用テスト</t>
    <rPh sb="0" eb="2">
      <t>ウンヨウ</t>
    </rPh>
    <phoneticPr fontId="4"/>
  </si>
  <si>
    <t>テスト消化実績数</t>
    <rPh sb="3" eb="5">
      <t>ショウカ</t>
    </rPh>
    <rPh sb="5" eb="7">
      <t>ジッセキ</t>
    </rPh>
    <rPh sb="7" eb="8">
      <t>スウ</t>
    </rPh>
    <phoneticPr fontId="3"/>
  </si>
  <si>
    <t>テスト消化予定数</t>
    <rPh sb="3" eb="5">
      <t>ショウカ</t>
    </rPh>
    <rPh sb="5" eb="7">
      <t>ヨテイ</t>
    </rPh>
    <rPh sb="7" eb="8">
      <t>スウ</t>
    </rPh>
    <phoneticPr fontId="3"/>
  </si>
  <si>
    <t>テスト消化予定数
(テスト項目数合計)</t>
    <rPh sb="3" eb="5">
      <t>ショウカ</t>
    </rPh>
    <rPh sb="5" eb="8">
      <t>ヨテイスウ</t>
    </rPh>
    <rPh sb="13" eb="16">
      <t>コウモクスウ</t>
    </rPh>
    <rPh sb="16" eb="18">
      <t>ゴウケイ</t>
    </rPh>
    <phoneticPr fontId="3"/>
  </si>
  <si>
    <t>顧客承認</t>
    <rPh sb="0" eb="2">
      <t>コキャク</t>
    </rPh>
    <rPh sb="2" eb="4">
      <t>ショウニン</t>
    </rPh>
    <phoneticPr fontId="3"/>
  </si>
  <si>
    <t>顧客承認</t>
    <rPh sb="0" eb="2">
      <t>コキャク</t>
    </rPh>
    <rPh sb="2" eb="4">
      <t>ショウニン</t>
    </rPh>
    <phoneticPr fontId="4"/>
  </si>
  <si>
    <t>東芝殿環境</t>
    <rPh sb="0" eb="2">
      <t>トウシバ</t>
    </rPh>
    <rPh sb="2" eb="3">
      <t>ドノ</t>
    </rPh>
    <rPh sb="3" eb="5">
      <t>カンキョウ</t>
    </rPh>
    <phoneticPr fontId="4"/>
  </si>
  <si>
    <t>なし</t>
    <phoneticPr fontId="4"/>
  </si>
  <si>
    <t>なし</t>
    <phoneticPr fontId="4"/>
  </si>
  <si>
    <t>対象ドキュメント名</t>
    <rPh sb="0" eb="2">
      <t>タイショウ</t>
    </rPh>
    <rPh sb="8" eb="9">
      <t>メイ</t>
    </rPh>
    <phoneticPr fontId="3"/>
  </si>
  <si>
    <t>変更依頼番号</t>
    <rPh sb="0" eb="2">
      <t>ヘンコウ</t>
    </rPh>
    <rPh sb="2" eb="4">
      <t>イライ</t>
    </rPh>
    <rPh sb="4" eb="6">
      <t>バンゴウ</t>
    </rPh>
    <phoneticPr fontId="3"/>
  </si>
  <si>
    <t>ＱＲの承認(総合、受入、出荷前時）</t>
    <rPh sb="3" eb="5">
      <t>ショウニン</t>
    </rPh>
    <rPh sb="6" eb="8">
      <t>ソウゴウ</t>
    </rPh>
    <rPh sb="9" eb="11">
      <t>ウケイレ</t>
    </rPh>
    <rPh sb="12" eb="14">
      <t>シュッカ</t>
    </rPh>
    <rPh sb="14" eb="15">
      <t>マエ</t>
    </rPh>
    <rPh sb="15" eb="16">
      <t>ジ</t>
    </rPh>
    <phoneticPr fontId="3"/>
  </si>
  <si>
    <t>承認</t>
    <rPh sb="0" eb="2">
      <t>ショウニン</t>
    </rPh>
    <phoneticPr fontId="3"/>
  </si>
  <si>
    <t>ＱＲの承認（総合、受入、出荷前時）</t>
    <rPh sb="3" eb="5">
      <t>ショウニン</t>
    </rPh>
    <rPh sb="6" eb="8">
      <t>ソウゴウ</t>
    </rPh>
    <rPh sb="9" eb="11">
      <t>ウケイレ</t>
    </rPh>
    <rPh sb="12" eb="14">
      <t>シュッカ</t>
    </rPh>
    <rPh sb="14" eb="15">
      <t>マエ</t>
    </rPh>
    <rPh sb="15" eb="16">
      <t>ジ</t>
    </rPh>
    <phoneticPr fontId="3"/>
  </si>
  <si>
    <t>単体テスト</t>
  </si>
  <si>
    <t>1.0</t>
    <phoneticPr fontId="4"/>
  </si>
  <si>
    <t>statement
カバレッジ</t>
    <phoneticPr fontId="4"/>
  </si>
  <si>
    <t>渡部</t>
    <rPh sb="0" eb="2">
      <t>ワタベ</t>
    </rPh>
    <phoneticPr fontId="4"/>
  </si>
  <si>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47" eb="148">
      <t>レツ</t>
    </rPh>
    <rPh sb="149" eb="151">
      <t>ジドウ</t>
    </rPh>
    <rPh sb="151" eb="153">
      <t>ケイサン</t>
    </rPh>
    <phoneticPr fontId="4"/>
  </si>
  <si>
    <t>居林</t>
    <rPh sb="0" eb="2">
      <t>イバヤシ</t>
    </rPh>
    <phoneticPr fontId="4"/>
  </si>
  <si>
    <t>橋本</t>
    <rPh sb="0" eb="2">
      <t>ハシモト</t>
    </rPh>
    <phoneticPr fontId="4"/>
  </si>
  <si>
    <t>居林</t>
    <rPh sb="0" eb="2">
      <t>イバヤシ</t>
    </rPh>
    <phoneticPr fontId="4"/>
  </si>
  <si>
    <t>橋本</t>
    <rPh sb="0" eb="2">
      <t>ハシモト</t>
    </rPh>
    <phoneticPr fontId="4"/>
  </si>
  <si>
    <t>「ロスコン補正」行の下に、「売上原価(今回)」の行が追加されている。
(背景色は黄色になっている)</t>
    <rPh sb="5" eb="7">
      <t>ホセイ</t>
    </rPh>
    <rPh sb="8" eb="9">
      <t>ギョウ</t>
    </rPh>
    <rPh sb="10" eb="11">
      <t>シタ</t>
    </rPh>
    <rPh sb="24" eb="25">
      <t>ギョウ</t>
    </rPh>
    <rPh sb="26" eb="28">
      <t>ツイカ</t>
    </rPh>
    <rPh sb="36" eb="39">
      <t>ハイケイショク</t>
    </rPh>
    <rPh sb="40" eb="42">
      <t>キイロ</t>
    </rPh>
    <phoneticPr fontId="4"/>
  </si>
  <si>
    <t>ロスコン情報欄
「ロスコン補正」データの出力</t>
    <rPh sb="4" eb="6">
      <t>ジョウホウ</t>
    </rPh>
    <rPh sb="6" eb="7">
      <t>ラン</t>
    </rPh>
    <rPh sb="20" eb="22">
      <t>シュツリョク</t>
    </rPh>
    <phoneticPr fontId="4"/>
  </si>
  <si>
    <t>SYU_KI_LOSS_TBLは対象の物件Key、履歴ID、DATA_KBN='J'、SYUEKI_YM=対象列の年月　で検索している。</t>
    <rPh sb="16" eb="18">
      <t>タイショウ</t>
    </rPh>
    <rPh sb="19" eb="21">
      <t>ブッケン</t>
    </rPh>
    <rPh sb="25" eb="27">
      <t>リレキ</t>
    </rPh>
    <rPh sb="53" eb="55">
      <t>タイショウ</t>
    </rPh>
    <rPh sb="55" eb="56">
      <t>レツ</t>
    </rPh>
    <rPh sb="57" eb="59">
      <t>ネンゲツ</t>
    </rPh>
    <rPh sb="61" eb="63">
      <t>ケンサク</t>
    </rPh>
    <phoneticPr fontId="4"/>
  </si>
  <si>
    <t>ロスコン情報欄
「補正後の売上高(今回)」行の追加</t>
    <rPh sb="4" eb="6">
      <t>ジョウホウ</t>
    </rPh>
    <rPh sb="6" eb="7">
      <t>ラン</t>
    </rPh>
    <rPh sb="21" eb="22">
      <t>ギョウ</t>
    </rPh>
    <rPh sb="23" eb="25">
      <t>ツイカ</t>
    </rPh>
    <phoneticPr fontId="4"/>
  </si>
  <si>
    <t>ロスコン情報欄
「補正後の売上高(今回)」データの出力</t>
    <rPh sb="4" eb="6">
      <t>ジョウホウ</t>
    </rPh>
    <rPh sb="6" eb="7">
      <t>ラン</t>
    </rPh>
    <rPh sb="25" eb="27">
      <t>シュツリョク</t>
    </rPh>
    <phoneticPr fontId="4"/>
  </si>
  <si>
    <t>テーブル：SYU_KI_LOSS_TBLのLOSS_HOSEIのデータが出力されている（カンマ編集＋右寄せ)。</t>
    <rPh sb="36" eb="38">
      <t>シュツリョク</t>
    </rPh>
    <rPh sb="47" eb="49">
      <t>ヘンシュウ</t>
    </rPh>
    <rPh sb="50" eb="52">
      <t>ミギヨ</t>
    </rPh>
    <phoneticPr fontId="4"/>
  </si>
  <si>
    <t>ロスコン情報欄
「補正後の売上原価(今回)」データの出力</t>
    <rPh sb="4" eb="6">
      <t>ジョウホウ</t>
    </rPh>
    <rPh sb="6" eb="7">
      <t>ラン</t>
    </rPh>
    <rPh sb="26" eb="28">
      <t>シュツリョク</t>
    </rPh>
    <phoneticPr fontId="4"/>
  </si>
  <si>
    <t>ロスコン情報欄
「粗利(今回)」データの出力</t>
    <rPh sb="4" eb="6">
      <t>ジョウホウ</t>
    </rPh>
    <rPh sb="6" eb="7">
      <t>ラン</t>
    </rPh>
    <rPh sb="20" eb="22">
      <t>シュツリョク</t>
    </rPh>
    <phoneticPr fontId="4"/>
  </si>
  <si>
    <t>ロスコン情報欄
「M率(今回)」データの出力</t>
    <rPh sb="4" eb="6">
      <t>ジョウホウ</t>
    </rPh>
    <rPh sb="6" eb="7">
      <t>ラン</t>
    </rPh>
    <rPh sb="20" eb="22">
      <t>シュツリョク</t>
    </rPh>
    <phoneticPr fontId="4"/>
  </si>
  <si>
    <t>テーブル：SYU_KI_LOSS_TBLのLOSS_AMOUNTのデータが出力されている。（カンマ編集＋右寄せ)。</t>
    <rPh sb="37" eb="39">
      <t>シュツリョク</t>
    </rPh>
    <phoneticPr fontId="4"/>
  </si>
  <si>
    <t>テーブル：SYU_KI_LOSS_TBLのLOSS_GENKAのデータが出力されている。（カンマ編集＋右寄せ)</t>
    <rPh sb="36" eb="38">
      <t>シュツリョク</t>
    </rPh>
    <phoneticPr fontId="4"/>
  </si>
  <si>
    <t>計算式：補正後の売上高(今回) - 補正後の売上原価(今回)
が埋め込みされている。（カンマ編集＋右寄せ)</t>
    <rPh sb="0" eb="3">
      <t>ケイサンシキ</t>
    </rPh>
    <rPh sb="32" eb="33">
      <t>ウ</t>
    </rPh>
    <rPh sb="34" eb="35">
      <t>コ</t>
    </rPh>
    <phoneticPr fontId="4"/>
  </si>
  <si>
    <t>計算式：(補正後の売上高(今回) / 補正後)×100 
が埋め込みされている。(小数点2桁まで表示)</t>
    <rPh sb="0" eb="3">
      <t>ケイサンシキ</t>
    </rPh>
    <rPh sb="41" eb="44">
      <t>ショウスウテン</t>
    </rPh>
    <rPh sb="45" eb="46">
      <t>ケタ</t>
    </rPh>
    <rPh sb="48" eb="50">
      <t>ヒョウジ</t>
    </rPh>
    <phoneticPr fontId="4"/>
  </si>
  <si>
    <t>ロスコン情報欄
「ロスコン引当(今回)」データの出力</t>
    <rPh sb="4" eb="6">
      <t>ジョウホウ</t>
    </rPh>
    <rPh sb="6" eb="7">
      <t>ラン</t>
    </rPh>
    <rPh sb="24" eb="26">
      <t>シュツリョク</t>
    </rPh>
    <phoneticPr fontId="4"/>
  </si>
  <si>
    <t>ロスコン情報欄
「ロスコン引当(累計)」データの出力</t>
    <rPh sb="4" eb="6">
      <t>ジョウホウ</t>
    </rPh>
    <rPh sb="6" eb="7">
      <t>ラン</t>
    </rPh>
    <rPh sb="24" eb="26">
      <t>シュツリョク</t>
    </rPh>
    <phoneticPr fontId="4"/>
  </si>
  <si>
    <t>テーブル：SYU_KI_LOSS_TBLのLOSS_RUIKEI_HIKIATEのデータが出力されている。（カンマ編集＋右寄せ)</t>
    <rPh sb="45" eb="47">
      <t>シュツリョク</t>
    </rPh>
    <phoneticPr fontId="4"/>
  </si>
  <si>
    <t>該当列の　粗利(今回)　のセルを参照している。
(小数点2桁まで表示)</t>
    <rPh sb="0" eb="2">
      <t>ガイトウ</t>
    </rPh>
    <rPh sb="2" eb="3">
      <t>レツ</t>
    </rPh>
    <rPh sb="5" eb="7">
      <t>ソリ</t>
    </rPh>
    <phoneticPr fontId="4"/>
  </si>
  <si>
    <t>このセルは何も出力されない。</t>
    <rPh sb="5" eb="6">
      <t>ナニ</t>
    </rPh>
    <rPh sb="7" eb="9">
      <t>シュツリョク</t>
    </rPh>
    <phoneticPr fontId="4"/>
  </si>
  <si>
    <t>該当列の年月の最も近い前四半期最終年月のセルを参照している。
（カンマ編集＋右寄せ)</t>
    <rPh sb="0" eb="2">
      <t>ガイトウ</t>
    </rPh>
    <rPh sb="2" eb="3">
      <t>レツ</t>
    </rPh>
    <rPh sb="4" eb="6">
      <t>ネンゲツ</t>
    </rPh>
    <rPh sb="7" eb="8">
      <t>モット</t>
    </rPh>
    <rPh sb="9" eb="10">
      <t>チカ</t>
    </rPh>
    <rPh sb="11" eb="12">
      <t>マエ</t>
    </rPh>
    <rPh sb="12" eb="15">
      <t>シハンキ</t>
    </rPh>
    <rPh sb="15" eb="17">
      <t>サイシュウ</t>
    </rPh>
    <rPh sb="17" eb="19">
      <t>ネンゲツ</t>
    </rPh>
    <rPh sb="23" eb="25">
      <t>サンショウ</t>
    </rPh>
    <phoneticPr fontId="4"/>
  </si>
  <si>
    <t>計算式：契約額－見積総原価　が埋め込みされている。
(小数点2桁まで表示)</t>
    <rPh sb="0" eb="3">
      <t>ケイサンシキ</t>
    </rPh>
    <rPh sb="15" eb="16">
      <t>ウ</t>
    </rPh>
    <rPh sb="17" eb="18">
      <t>コ</t>
    </rPh>
    <phoneticPr fontId="4"/>
  </si>
  <si>
    <t>計算式：契約額－見積総原価　が埋め込みされている。
（カンマ編集＋右寄せ)</t>
    <rPh sb="0" eb="3">
      <t>ケイサンシキ</t>
    </rPh>
    <rPh sb="15" eb="16">
      <t>ウ</t>
    </rPh>
    <rPh sb="17" eb="18">
      <t>コ</t>
    </rPh>
    <phoneticPr fontId="4"/>
  </si>
  <si>
    <t>該当四半期列の範囲内の年月列の「ロスコン補正」をSUMした計算式が埋め込みされている。（カンマ編集＋右寄せ)</t>
    <rPh sb="0" eb="2">
      <t>ガイトウ</t>
    </rPh>
    <rPh sb="2" eb="5">
      <t>シハンキ</t>
    </rPh>
    <rPh sb="5" eb="6">
      <t>レツ</t>
    </rPh>
    <rPh sb="7" eb="10">
      <t>ハンイナイ</t>
    </rPh>
    <rPh sb="11" eb="13">
      <t>ネンゲツ</t>
    </rPh>
    <rPh sb="13" eb="14">
      <t>レツ</t>
    </rPh>
    <rPh sb="29" eb="32">
      <t>ケイサンシキ</t>
    </rPh>
    <rPh sb="33" eb="34">
      <t>ウ</t>
    </rPh>
    <rPh sb="35" eb="36">
      <t>コ</t>
    </rPh>
    <phoneticPr fontId="4"/>
  </si>
  <si>
    <t>該当四半期列の範囲内の年月列の「補正後の売上高(今回)」をSUMした計算式が埋め込みされている。（カンマ編集＋右寄せ)</t>
    <rPh sb="0" eb="2">
      <t>ガイトウ</t>
    </rPh>
    <rPh sb="2" eb="5">
      <t>シハンキ</t>
    </rPh>
    <rPh sb="5" eb="6">
      <t>レツ</t>
    </rPh>
    <rPh sb="7" eb="10">
      <t>ハンイナイ</t>
    </rPh>
    <rPh sb="11" eb="13">
      <t>ネンゲツ</t>
    </rPh>
    <rPh sb="13" eb="14">
      <t>レツ</t>
    </rPh>
    <rPh sb="34" eb="37">
      <t>ケイサンシキ</t>
    </rPh>
    <rPh sb="38" eb="39">
      <t>ウ</t>
    </rPh>
    <rPh sb="40" eb="41">
      <t>コ</t>
    </rPh>
    <phoneticPr fontId="4"/>
  </si>
  <si>
    <t>該当四半期列の範囲内の年月列の「補正後の売上原価(今回)」をSUMした計算式が埋め込みされている。（カンマ編集＋右寄せ)</t>
    <rPh sb="0" eb="2">
      <t>ガイトウ</t>
    </rPh>
    <rPh sb="2" eb="5">
      <t>シハンキ</t>
    </rPh>
    <rPh sb="5" eb="6">
      <t>レツ</t>
    </rPh>
    <rPh sb="7" eb="10">
      <t>ハンイナイ</t>
    </rPh>
    <rPh sb="11" eb="13">
      <t>ネンゲツ</t>
    </rPh>
    <rPh sb="13" eb="14">
      <t>レツ</t>
    </rPh>
    <rPh sb="35" eb="38">
      <t>ケイサンシキ</t>
    </rPh>
    <rPh sb="39" eb="40">
      <t>ウ</t>
    </rPh>
    <rPh sb="41" eb="42">
      <t>コ</t>
    </rPh>
    <phoneticPr fontId="4"/>
  </si>
  <si>
    <t>該当四半期列の範囲内の年月列の「ロスコン引当(今回)」をSUMした計算式が埋め込みされている。（カンマ編集＋右寄せ)</t>
    <rPh sb="0" eb="2">
      <t>ガイトウ</t>
    </rPh>
    <rPh sb="2" eb="5">
      <t>シハンキ</t>
    </rPh>
    <rPh sb="5" eb="6">
      <t>レツ</t>
    </rPh>
    <rPh sb="7" eb="10">
      <t>ハンイナイ</t>
    </rPh>
    <rPh sb="11" eb="13">
      <t>ネンゲツ</t>
    </rPh>
    <rPh sb="13" eb="14">
      <t>レツ</t>
    </rPh>
    <rPh sb="33" eb="36">
      <t>ケイサンシキ</t>
    </rPh>
    <rPh sb="37" eb="38">
      <t>ウ</t>
    </rPh>
    <rPh sb="39" eb="40">
      <t>コ</t>
    </rPh>
    <phoneticPr fontId="4"/>
  </si>
  <si>
    <t>該当四半期列の最終年月の列の　「ロスコン引当(累計)」　を参照している。</t>
    <rPh sb="0" eb="2">
      <t>ガイトウ</t>
    </rPh>
    <rPh sb="2" eb="5">
      <t>シハンキ</t>
    </rPh>
    <rPh sb="5" eb="6">
      <t>レツ</t>
    </rPh>
    <rPh sb="7" eb="9">
      <t>サイシュウ</t>
    </rPh>
    <rPh sb="9" eb="11">
      <t>ネンゲツ</t>
    </rPh>
    <rPh sb="12" eb="13">
      <t>レツ</t>
    </rPh>
    <rPh sb="29" eb="31">
      <t>サンショウ</t>
    </rPh>
    <phoneticPr fontId="4"/>
  </si>
  <si>
    <t>該当期の範囲内の年月列の「ロスコン補正」をSUMした計算式が埋め込みされている。（カンマ編集＋右寄せ)</t>
    <rPh sb="0" eb="2">
      <t>ガイトウ</t>
    </rPh>
    <rPh sb="2" eb="3">
      <t>キ</t>
    </rPh>
    <rPh sb="4" eb="7">
      <t>ハンイナイ</t>
    </rPh>
    <rPh sb="8" eb="10">
      <t>ネンゲツ</t>
    </rPh>
    <rPh sb="10" eb="11">
      <t>レツ</t>
    </rPh>
    <rPh sb="26" eb="29">
      <t>ケイサンシキ</t>
    </rPh>
    <rPh sb="30" eb="31">
      <t>ウ</t>
    </rPh>
    <rPh sb="32" eb="33">
      <t>コ</t>
    </rPh>
    <phoneticPr fontId="4"/>
  </si>
  <si>
    <t>該当期の範囲内の年月列の「補正後の売上高(今回)」をSUMした計算式が埋め込みされている。（カンマ編集＋右寄せ)</t>
    <rPh sb="0" eb="2">
      <t>ガイトウ</t>
    </rPh>
    <rPh sb="2" eb="3">
      <t>キ</t>
    </rPh>
    <rPh sb="4" eb="7">
      <t>ハンイナイ</t>
    </rPh>
    <rPh sb="8" eb="10">
      <t>ネンゲツ</t>
    </rPh>
    <rPh sb="10" eb="11">
      <t>レツ</t>
    </rPh>
    <rPh sb="31" eb="34">
      <t>ケイサンシキ</t>
    </rPh>
    <rPh sb="35" eb="36">
      <t>ウ</t>
    </rPh>
    <rPh sb="37" eb="38">
      <t>コ</t>
    </rPh>
    <phoneticPr fontId="4"/>
  </si>
  <si>
    <t>該当期の範囲内の年月列の「補正後の売上原価(今回)」をSUMした計算式が埋め込みされている。（カンマ編集＋右寄せ)</t>
    <rPh sb="0" eb="2">
      <t>ガイトウ</t>
    </rPh>
    <rPh sb="2" eb="3">
      <t>キ</t>
    </rPh>
    <rPh sb="4" eb="7">
      <t>ハンイナイ</t>
    </rPh>
    <rPh sb="8" eb="10">
      <t>ネンゲツ</t>
    </rPh>
    <rPh sb="10" eb="11">
      <t>レツ</t>
    </rPh>
    <rPh sb="32" eb="35">
      <t>ケイサンシキ</t>
    </rPh>
    <rPh sb="36" eb="37">
      <t>ウ</t>
    </rPh>
    <rPh sb="38" eb="39">
      <t>コ</t>
    </rPh>
    <phoneticPr fontId="4"/>
  </si>
  <si>
    <t>該当期の範囲内の年月列の「ロスコン引当(今回)」をSUMした計算式が埋め込みされている。（カンマ編集＋右寄せ)</t>
    <rPh sb="0" eb="2">
      <t>ガイトウ</t>
    </rPh>
    <rPh sb="2" eb="3">
      <t>キ</t>
    </rPh>
    <rPh sb="4" eb="7">
      <t>ハンイナイ</t>
    </rPh>
    <rPh sb="8" eb="10">
      <t>ネンゲツ</t>
    </rPh>
    <rPh sb="10" eb="11">
      <t>レツ</t>
    </rPh>
    <rPh sb="30" eb="33">
      <t>ケイサンシキ</t>
    </rPh>
    <rPh sb="34" eb="35">
      <t>ウ</t>
    </rPh>
    <rPh sb="36" eb="37">
      <t>コ</t>
    </rPh>
    <phoneticPr fontId="4"/>
  </si>
  <si>
    <t>計算式：該当列のロスコン引当（累計） -  前四半期最終年月列のロスコン引当（累計）
が埋め込みされている。(小数点2桁まで表示)</t>
    <rPh sb="0" eb="3">
      <t>ケイサンシキ</t>
    </rPh>
    <rPh sb="44" eb="45">
      <t>ウ</t>
    </rPh>
    <rPh sb="46" eb="47">
      <t>コ</t>
    </rPh>
    <phoneticPr fontId="4"/>
  </si>
  <si>
    <t>計算式：該当列のロスコン引当（累計） - 前四半期最終年月列のロスコン引当（累計）
が埋め込みされている。（カンマ編集＋右寄せ)</t>
    <rPh sb="0" eb="3">
      <t>ケイサンシキ</t>
    </rPh>
    <rPh sb="25" eb="27">
      <t>サイシュウ</t>
    </rPh>
    <rPh sb="27" eb="29">
      <t>ネンゲツ</t>
    </rPh>
    <rPh sb="29" eb="30">
      <t>レツ</t>
    </rPh>
    <rPh sb="43" eb="44">
      <t>ウ</t>
    </rPh>
    <rPh sb="45" eb="46">
      <t>コ</t>
    </rPh>
    <phoneticPr fontId="4"/>
  </si>
  <si>
    <t>テーブル：SYU_KI_LOSS_TBLのLOSS_HIKIATEのデータが出力されている。（カンマ編集＋右寄せ)</t>
    <rPh sb="38" eb="40">
      <t>シュツリョク</t>
    </rPh>
    <phoneticPr fontId="4"/>
  </si>
  <si>
    <t>ES-Promis収益管理/
(原価回収ロスコン対応)期間損益(原価回収基準)
Excelダウンロード</t>
    <rPh sb="9" eb="11">
      <t>シュウエキ</t>
    </rPh>
    <rPh sb="11" eb="13">
      <t>カンリ</t>
    </rPh>
    <rPh sb="32" eb="34">
      <t>ゲンカ</t>
    </rPh>
    <rPh sb="34" eb="36">
      <t>カイシュウ</t>
    </rPh>
    <rPh sb="36" eb="38">
      <t>キジュン</t>
    </rPh>
    <phoneticPr fontId="4"/>
  </si>
  <si>
    <t>計算式：（当月売上高（累計）今回＊（Ｍ率－１））+ロスコン引当（今回）　が埋め込みされている。（カンマ編集＋右寄せ)</t>
    <rPh sb="0" eb="3">
      <t>ケイサンシキ</t>
    </rPh>
    <rPh sb="14" eb="16">
      <t>コンカイ</t>
    </rPh>
    <rPh sb="37" eb="38">
      <t>ウ</t>
    </rPh>
    <rPh sb="39" eb="40">
      <t>コ</t>
    </rPh>
    <phoneticPr fontId="4"/>
  </si>
  <si>
    <t>計算式：売上高(今回)合計＋ロスコン補正　が埋め込みされている。
（カンマ編集＋右寄せ)</t>
    <rPh sb="0" eb="3">
      <t>ケイサンシキ</t>
    </rPh>
    <rPh sb="4" eb="6">
      <t>ウリアゲ</t>
    </rPh>
    <rPh sb="6" eb="7">
      <t>ダカ</t>
    </rPh>
    <rPh sb="8" eb="10">
      <t>コンカイ</t>
    </rPh>
    <rPh sb="11" eb="13">
      <t>ゴウケイ</t>
    </rPh>
    <rPh sb="18" eb="20">
      <t>ホセイ</t>
    </rPh>
    <rPh sb="22" eb="23">
      <t>ウ</t>
    </rPh>
    <rPh sb="24" eb="25">
      <t>コ</t>
    </rPh>
    <phoneticPr fontId="4"/>
  </si>
  <si>
    <t>該当列の　売上原価(今回)合計　のセルを参照している。
（カンマ編集＋右寄せ)</t>
    <rPh sb="0" eb="2">
      <t>ガイトウ</t>
    </rPh>
    <rPh sb="2" eb="3">
      <t>レツ</t>
    </rPh>
    <rPh sb="5" eb="7">
      <t>ウリアゲ</t>
    </rPh>
    <rPh sb="7" eb="9">
      <t>ゲンカ</t>
    </rPh>
    <rPh sb="10" eb="12">
      <t>コンカイ</t>
    </rPh>
    <rPh sb="13" eb="15">
      <t>ゴウケイ</t>
    </rPh>
    <rPh sb="20" eb="22">
      <t>サンショウ</t>
    </rPh>
    <phoneticPr fontId="4"/>
  </si>
  <si>
    <t>期間損益(原価回収基準)Excelダウンロード　共通事項</t>
    <rPh sb="0" eb="2">
      <t>キカン</t>
    </rPh>
    <rPh sb="2" eb="4">
      <t>ソンエキ</t>
    </rPh>
    <rPh sb="5" eb="7">
      <t>ゲンカ</t>
    </rPh>
    <rPh sb="7" eb="9">
      <t>カイシュウ</t>
    </rPh>
    <rPh sb="9" eb="11">
      <t>キジュン</t>
    </rPh>
    <rPh sb="24" eb="26">
      <t>キョウツウ</t>
    </rPh>
    <rPh sb="26" eb="28">
      <t>ジコウ</t>
    </rPh>
    <phoneticPr fontId="4"/>
  </si>
  <si>
    <t>期間損益(原価回収基準)Excelダウンロード　実績月の列の出力</t>
    <rPh sb="0" eb="2">
      <t>キカン</t>
    </rPh>
    <rPh sb="2" eb="4">
      <t>ソンエキ</t>
    </rPh>
    <rPh sb="5" eb="7">
      <t>ゲンカ</t>
    </rPh>
    <rPh sb="7" eb="9">
      <t>カイシュウ</t>
    </rPh>
    <rPh sb="9" eb="11">
      <t>キジュン</t>
    </rPh>
    <rPh sb="24" eb="26">
      <t>ジッセキ</t>
    </rPh>
    <rPh sb="26" eb="27">
      <t>ツキ</t>
    </rPh>
    <rPh sb="28" eb="29">
      <t>レツ</t>
    </rPh>
    <rPh sb="30" eb="32">
      <t>シュツリョク</t>
    </rPh>
    <phoneticPr fontId="4"/>
  </si>
  <si>
    <t>期間損益(原価回収基準)Excelダウンロード　ロスコン開始月 の列の出力</t>
    <rPh sb="0" eb="2">
      <t>キカン</t>
    </rPh>
    <rPh sb="2" eb="4">
      <t>ソンエキ</t>
    </rPh>
    <rPh sb="5" eb="7">
      <t>ゲンカ</t>
    </rPh>
    <rPh sb="7" eb="9">
      <t>カイシュウ</t>
    </rPh>
    <rPh sb="9" eb="11">
      <t>キジュン</t>
    </rPh>
    <rPh sb="28" eb="30">
      <t>カイシ</t>
    </rPh>
    <rPh sb="30" eb="31">
      <t>ツキ</t>
    </rPh>
    <rPh sb="33" eb="34">
      <t>レツ</t>
    </rPh>
    <rPh sb="35" eb="37">
      <t>シュツリョク</t>
    </rPh>
    <phoneticPr fontId="4"/>
  </si>
  <si>
    <t>期間損益(原価回収基準)Excelダウンロード　ロスコン通常月 の列の出力</t>
    <rPh sb="0" eb="2">
      <t>キカン</t>
    </rPh>
    <rPh sb="2" eb="4">
      <t>ソンエキ</t>
    </rPh>
    <rPh sb="5" eb="7">
      <t>ゲンカ</t>
    </rPh>
    <rPh sb="7" eb="9">
      <t>カイシュウ</t>
    </rPh>
    <rPh sb="9" eb="11">
      <t>キジュン</t>
    </rPh>
    <rPh sb="33" eb="34">
      <t>レツ</t>
    </rPh>
    <rPh sb="35" eb="37">
      <t>シュツリョク</t>
    </rPh>
    <phoneticPr fontId="4"/>
  </si>
  <si>
    <t>計算式：売上高(今回)合計＋ロスコン補正＋ロスコン引当（今回）　が埋め込みされている。
（カンマ編集＋右寄せ)</t>
    <rPh sb="0" eb="3">
      <t>ケイサンシキ</t>
    </rPh>
    <rPh sb="8" eb="10">
      <t>コンカイ</t>
    </rPh>
    <rPh sb="11" eb="13">
      <t>ゴウケイ</t>
    </rPh>
    <rPh sb="33" eb="34">
      <t>ウ</t>
    </rPh>
    <rPh sb="35" eb="36">
      <t>コ</t>
    </rPh>
    <phoneticPr fontId="4"/>
  </si>
  <si>
    <t>該当列の　売上原価(今回)合計　のセルを参照している。
（カンマ編集＋右寄せ)</t>
    <rPh sb="0" eb="2">
      <t>ガイトウ</t>
    </rPh>
    <rPh sb="2" eb="3">
      <t>レツ</t>
    </rPh>
    <rPh sb="10" eb="12">
      <t>コンカイ</t>
    </rPh>
    <rPh sb="13" eb="15">
      <t>ゴウケイ</t>
    </rPh>
    <rPh sb="20" eb="22">
      <t>サンショウ</t>
    </rPh>
    <phoneticPr fontId="4"/>
  </si>
  <si>
    <t>期間損益(原価回収基準)Excelダウンロード　ロスコンの四半期最終月 の列の出力</t>
    <rPh sb="0" eb="2">
      <t>キカン</t>
    </rPh>
    <rPh sb="2" eb="4">
      <t>ソンエキ</t>
    </rPh>
    <rPh sb="5" eb="7">
      <t>ゲンカ</t>
    </rPh>
    <rPh sb="7" eb="9">
      <t>カイシュウ</t>
    </rPh>
    <rPh sb="9" eb="11">
      <t>キジュン</t>
    </rPh>
    <rPh sb="29" eb="32">
      <t>シハンキ</t>
    </rPh>
    <rPh sb="32" eb="34">
      <t>サイシュウ</t>
    </rPh>
    <rPh sb="34" eb="35">
      <t>ツキ</t>
    </rPh>
    <rPh sb="37" eb="38">
      <t>レツ</t>
    </rPh>
    <rPh sb="39" eb="41">
      <t>シュツリョク</t>
    </rPh>
    <phoneticPr fontId="4"/>
  </si>
  <si>
    <t>計算式：（当月売上高（累計）今回＊（Ｍ率－１）） - (前四半期最終月列の当月売上高（累計）今回＊（前四半期最終月列のＭ率－１））
が埋め込みされている。（カンマ編集＋右寄せ)</t>
    <rPh sb="0" eb="3">
      <t>ケイサンシキ</t>
    </rPh>
    <rPh sb="5" eb="7">
      <t>トウゲツ</t>
    </rPh>
    <rPh sb="7" eb="9">
      <t>ウリアゲ</t>
    </rPh>
    <rPh sb="9" eb="10">
      <t>ダカ</t>
    </rPh>
    <rPh sb="11" eb="13">
      <t>ルイケイ</t>
    </rPh>
    <rPh sb="14" eb="16">
      <t>コンカイ</t>
    </rPh>
    <rPh sb="19" eb="20">
      <t>リツ</t>
    </rPh>
    <rPh sb="28" eb="29">
      <t>マエ</t>
    </rPh>
    <rPh sb="29" eb="32">
      <t>シハンキ</t>
    </rPh>
    <rPh sb="32" eb="34">
      <t>サイシュウ</t>
    </rPh>
    <rPh sb="34" eb="35">
      <t>ツキ</t>
    </rPh>
    <rPh sb="35" eb="36">
      <t>レツ</t>
    </rPh>
    <rPh sb="68" eb="69">
      <t>ウ</t>
    </rPh>
    <rPh sb="70" eb="71">
      <t>コ</t>
    </rPh>
    <rPh sb="82" eb="84">
      <t>ヘンシュウ</t>
    </rPh>
    <rPh sb="85" eb="87">
      <t>ミギヨ</t>
    </rPh>
    <phoneticPr fontId="4"/>
  </si>
  <si>
    <t>計算式：売上高(今回)合計＋ロスコン補正＋ロスコン引当（今回）
が埋め込みされている。
（カンマ編集＋右寄せ)</t>
    <rPh sb="0" eb="3">
      <t>ケイサンシキ</t>
    </rPh>
    <rPh sb="8" eb="10">
      <t>コンカイ</t>
    </rPh>
    <rPh sb="11" eb="13">
      <t>ゴウケイ</t>
    </rPh>
    <rPh sb="33" eb="34">
      <t>ウ</t>
    </rPh>
    <rPh sb="35" eb="36">
      <t>コ</t>
    </rPh>
    <phoneticPr fontId="4"/>
  </si>
  <si>
    <t>計算式：(補正後の売上高(今回) / 補正後の売上原価(今回))×100 
が埋め込みされている。(小数点2桁まで表示)</t>
    <rPh sb="0" eb="3">
      <t>ケイサンシキ</t>
    </rPh>
    <rPh sb="50" eb="53">
      <t>ショウスウテン</t>
    </rPh>
    <rPh sb="54" eb="55">
      <t>ケタ</t>
    </rPh>
    <rPh sb="57" eb="59">
      <t>ヒョウジ</t>
    </rPh>
    <phoneticPr fontId="4"/>
  </si>
  <si>
    <t>計算式：過去年月全てのロスコン補正欄の列の合計×-1
の計算式が埋め込みされている。</t>
    <rPh sb="0" eb="3">
      <t>ケイサンシキ</t>
    </rPh>
    <rPh sb="6" eb="8">
      <t>ネンゲツ</t>
    </rPh>
    <rPh sb="8" eb="9">
      <t>スベ</t>
    </rPh>
    <rPh sb="17" eb="18">
      <t>ラン</t>
    </rPh>
    <rPh sb="19" eb="20">
      <t>レツ</t>
    </rPh>
    <rPh sb="21" eb="23">
      <t>ゴウケイ</t>
    </rPh>
    <rPh sb="28" eb="31">
      <t>ケイサンシキ</t>
    </rPh>
    <rPh sb="32" eb="33">
      <t>ウ</t>
    </rPh>
    <rPh sb="34" eb="35">
      <t>コ</t>
    </rPh>
    <phoneticPr fontId="4"/>
  </si>
  <si>
    <t>計算式：売上高（今回）合計＋ロスコン補正
が埋め込みされている。
（カンマ編集＋右寄せ)</t>
    <rPh sb="0" eb="3">
      <t>ケイサンシキ</t>
    </rPh>
    <rPh sb="11" eb="13">
      <t>ゴウケイ</t>
    </rPh>
    <rPh sb="22" eb="23">
      <t>ウ</t>
    </rPh>
    <rPh sb="24" eb="25">
      <t>コ</t>
    </rPh>
    <phoneticPr fontId="4"/>
  </si>
  <si>
    <t>期間損益(原価回収基準)Excelダウンロード　完売月 の列の出力</t>
    <rPh sb="0" eb="2">
      <t>キカン</t>
    </rPh>
    <rPh sb="2" eb="4">
      <t>ソンエキ</t>
    </rPh>
    <rPh sb="5" eb="7">
      <t>ゲンカ</t>
    </rPh>
    <rPh sb="7" eb="9">
      <t>カイシュウ</t>
    </rPh>
    <rPh sb="9" eb="11">
      <t>キジュン</t>
    </rPh>
    <rPh sb="24" eb="26">
      <t>カンバイ</t>
    </rPh>
    <rPh sb="26" eb="27">
      <t>ツキ</t>
    </rPh>
    <rPh sb="29" eb="30">
      <t>レツ</t>
    </rPh>
    <rPh sb="31" eb="33">
      <t>シュツリョク</t>
    </rPh>
    <phoneticPr fontId="4"/>
  </si>
  <si>
    <t>期間損益(原価回収基準)Excelダウンロード　四半期の合計列の出力</t>
    <rPh sb="0" eb="2">
      <t>キカン</t>
    </rPh>
    <rPh sb="2" eb="4">
      <t>ソンエキ</t>
    </rPh>
    <rPh sb="5" eb="7">
      <t>ゲンカ</t>
    </rPh>
    <rPh sb="7" eb="9">
      <t>カイシュウ</t>
    </rPh>
    <rPh sb="9" eb="11">
      <t>キジュン</t>
    </rPh>
    <rPh sb="24" eb="27">
      <t>シハンキ</t>
    </rPh>
    <rPh sb="28" eb="30">
      <t>ゴウケイ</t>
    </rPh>
    <rPh sb="30" eb="31">
      <t>レツ</t>
    </rPh>
    <rPh sb="32" eb="34">
      <t>シュツリョク</t>
    </rPh>
    <phoneticPr fontId="4"/>
  </si>
  <si>
    <t>期間損益(原価回収基準)Excelダウンロード　期の合計列の出力</t>
    <rPh sb="0" eb="2">
      <t>キカン</t>
    </rPh>
    <rPh sb="2" eb="4">
      <t>ソンエキ</t>
    </rPh>
    <rPh sb="5" eb="7">
      <t>ゲンカ</t>
    </rPh>
    <rPh sb="7" eb="9">
      <t>カイシュウ</t>
    </rPh>
    <rPh sb="9" eb="11">
      <t>キジュン</t>
    </rPh>
    <rPh sb="24" eb="25">
      <t>キ</t>
    </rPh>
    <rPh sb="26" eb="28">
      <t>ゴウケイ</t>
    </rPh>
    <rPh sb="28" eb="29">
      <t>レツ</t>
    </rPh>
    <rPh sb="30" eb="32">
      <t>シュツリョク</t>
    </rPh>
    <phoneticPr fontId="4"/>
  </si>
  <si>
    <t>「前四半期最終年月の列」に関しては、この列が存在しない場合は参照しないこと。</t>
    <rPh sb="1" eb="2">
      <t>マエ</t>
    </rPh>
    <rPh sb="2" eb="5">
      <t>シハンキ</t>
    </rPh>
    <rPh sb="5" eb="7">
      <t>サイシュウ</t>
    </rPh>
    <rPh sb="7" eb="9">
      <t>ネンゲツ</t>
    </rPh>
    <rPh sb="10" eb="11">
      <t>レツ</t>
    </rPh>
    <rPh sb="13" eb="14">
      <t>カン</t>
    </rPh>
    <rPh sb="20" eb="21">
      <t>レツ</t>
    </rPh>
    <rPh sb="22" eb="24">
      <t>ソンザイ</t>
    </rPh>
    <rPh sb="27" eb="29">
      <t>バアイ</t>
    </rPh>
    <rPh sb="30" eb="32">
      <t>サンショウ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</si>
</sst>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Red]\(0\)"/>
    <numFmt numFmtId="178" formatCode="0_);\(0\)"/>
    <numFmt numFmtId="179" formatCode="m/d;@"/>
    <numFmt numFmtId="180" formatCode="#,##0;\-#,##0;&quot;-&quot;"/>
    <numFmt numFmtId="181" formatCode="_-* #,##0.00\ &quot;F&quot;_-;\-* #,##0.00\ &quot;F&quot;_-;_-* &quot;-&quot;??\ &quot;F&quot;_-;_-@_-"/>
  </numFmts>
  <fonts count="53">
    <font>
      <sz val="10"/>
      <name val="Arial"/>
      <family val="2"/>
    </font>
    <font>
      <sz val="11"/>
      <color theme="1"/>
      <name val="ＭＳ Ｐゴシック"/>
      <family val="2"/>
      <charset val="128"/>
      <scheme val="minor"/>
    </font>
    <font>
      <sz val="10"/>
      <name val="Arial"/>
      <family val="2"/>
    </font>
    <font>
      <sz val="10"/>
      <name val="Times New Roman"/>
      <family val="1"/>
    </font>
    <font>
      <sz val="6"/>
      <name val="ＭＳ Ｐゴシック"/>
      <family val="3"/>
      <charset val="128"/>
    </font>
    <font>
      <sz val="18"/>
      <name val="ＭＳ Ｐゴシック"/>
      <family val="3"/>
      <charset val="128"/>
    </font>
    <font>
      <u/>
      <sz val="18"/>
      <name val="ＭＳ Ｐゴシック"/>
      <family val="3"/>
      <charset val="128"/>
    </font>
    <font>
      <sz val="18"/>
      <name val="Arial"/>
      <family val="2"/>
    </font>
    <font>
      <sz val="18"/>
      <color indexed="8"/>
      <name val="ＭＳ Ｐゴシック"/>
      <family val="3"/>
      <charset val="128"/>
    </font>
    <font>
      <u/>
      <sz val="24"/>
      <name val="ＭＳ Ｐゴシック"/>
      <family val="3"/>
      <charset val="128"/>
    </font>
    <font>
      <sz val="11"/>
      <name val="ＭＳ Ｐゴシック"/>
      <family val="3"/>
      <charset val="128"/>
    </font>
    <font>
      <u/>
      <sz val="11"/>
      <color indexed="12"/>
      <name val="ＭＳ Ｐゴシック"/>
      <family val="3"/>
      <charset val="128"/>
    </font>
    <font>
      <sz val="10"/>
      <name val="ＭＳ Ｐゴシック"/>
      <family val="3"/>
      <charset val="128"/>
    </font>
    <font>
      <b/>
      <sz val="10"/>
      <name val="Arial"/>
      <family val="2"/>
    </font>
    <font>
      <u/>
      <sz val="10"/>
      <name val="ＭＳ Ｐゴシック"/>
      <family val="3"/>
      <charset val="128"/>
    </font>
    <font>
      <b/>
      <sz val="10"/>
      <name val="ＭＳ Ｐゴシック"/>
      <family val="3"/>
      <charset val="128"/>
    </font>
    <font>
      <sz val="10"/>
      <name val="Arial"/>
      <family val="2"/>
    </font>
    <font>
      <b/>
      <sz val="14"/>
      <name val="ＭＳ Ｐゴシック"/>
      <family val="3"/>
      <charset val="128"/>
    </font>
    <font>
      <sz val="22"/>
      <name val="ＭＳ Ｐゴシック"/>
      <family val="3"/>
      <charset val="128"/>
    </font>
    <font>
      <sz val="8"/>
      <name val="ＭＳ Ｐゴシック"/>
      <family val="3"/>
      <charset val="128"/>
    </font>
    <font>
      <b/>
      <sz val="8"/>
      <name val="ＭＳ Ｐゴシック"/>
      <family val="3"/>
      <charset val="128"/>
    </font>
    <font>
      <u/>
      <sz val="8"/>
      <name val="ＭＳ Ｐゴシック"/>
      <family val="3"/>
      <charset val="128"/>
    </font>
    <font>
      <b/>
      <u/>
      <sz val="14"/>
      <name val="ＭＳ Ｐゴシック"/>
      <family val="3"/>
      <charset val="128"/>
    </font>
    <font>
      <sz val="18"/>
      <color indexed="10"/>
      <name val="ＭＳ Ｐゴシック"/>
      <family val="3"/>
      <charset val="128"/>
    </font>
    <font>
      <b/>
      <sz val="9"/>
      <color indexed="81"/>
      <name val="ＭＳ Ｐゴシック"/>
      <family val="3"/>
      <charset val="128"/>
    </font>
    <font>
      <b/>
      <sz val="14"/>
      <color indexed="81"/>
      <name val="ＭＳ Ｐゴシック"/>
      <family val="3"/>
      <charset val="128"/>
    </font>
    <font>
      <b/>
      <u/>
      <sz val="24"/>
      <name val="ＭＳ Ｐゴシック"/>
      <family val="3"/>
      <charset val="128"/>
    </font>
    <font>
      <sz val="9"/>
      <color indexed="81"/>
      <name val="ＭＳ Ｐゴシック"/>
      <family val="3"/>
      <charset val="128"/>
    </font>
    <font>
      <b/>
      <sz val="18"/>
      <color indexed="81"/>
      <name val="ＭＳ Ｐゴシック"/>
      <family val="3"/>
      <charset val="128"/>
    </font>
    <font>
      <b/>
      <sz val="18"/>
      <color indexed="56"/>
      <name val="ＭＳ Ｐゴシック"/>
      <family val="3"/>
      <charset val="128"/>
    </font>
    <font>
      <b/>
      <sz val="11"/>
      <color indexed="56"/>
      <name val="ＭＳ Ｐゴシック"/>
      <family val="3"/>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11"/>
      <color indexed="62"/>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11"/>
      <color indexed="9"/>
      <name val="ＭＳ Ｐゴシック"/>
      <family val="3"/>
      <charset val="128"/>
    </font>
    <font>
      <sz val="11"/>
      <color indexed="8"/>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ゴシック"/>
      <family val="3"/>
      <charset val="128"/>
    </font>
    <font>
      <sz val="11"/>
      <color theme="1"/>
      <name val="ＭＳ Ｐゴシック"/>
      <family val="3"/>
      <charset val="128"/>
      <scheme val="minor"/>
    </font>
    <font>
      <sz val="18"/>
      <name val="ＭＳ Ｐゴシック"/>
      <family val="3"/>
      <charset val="128"/>
      <scheme val="minor"/>
    </font>
  </fonts>
  <fills count="26">
    <fill>
      <patternFill patternType="none"/>
    </fill>
    <fill>
      <patternFill patternType="gray125"/>
    </fill>
    <fill>
      <patternFill patternType="solid">
        <fgColor indexed="26"/>
      </patternFill>
    </fill>
    <fill>
      <patternFill patternType="solid">
        <fgColor indexed="55"/>
      </patternFill>
    </fill>
    <fill>
      <patternFill patternType="solid">
        <fgColor indexed="62"/>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1"/>
        <bgColor indexed="64"/>
      </patternFill>
    </fill>
    <fill>
      <patternFill patternType="solid">
        <fgColor indexed="43"/>
        <bgColor indexed="64"/>
      </patternFill>
    </fill>
  </fills>
  <borders count="75">
    <border>
      <left/>
      <right/>
      <top/>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dotted">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style="dotted">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dashed">
        <color indexed="64"/>
      </bottom>
      <diagonal/>
    </border>
    <border>
      <left style="thin">
        <color indexed="64"/>
      </left>
      <right/>
      <top style="dashed">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dotted">
        <color indexed="64"/>
      </top>
      <bottom style="medium">
        <color indexed="64"/>
      </bottom>
      <diagonal/>
    </border>
    <border>
      <left style="thin">
        <color indexed="64"/>
      </left>
      <right/>
      <top style="thin">
        <color indexed="64"/>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dotted">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61">
    <xf numFmtId="0" fontId="0" fillId="0" borderId="0"/>
    <xf numFmtId="0" fontId="42" fillId="2" borderId="1" applyNumberFormat="0" applyFont="0" applyAlignment="0" applyProtection="0">
      <alignment vertical="center"/>
    </xf>
    <xf numFmtId="0" fontId="29" fillId="0" borderId="0" applyNumberFormat="0" applyFill="0" applyBorder="0" applyAlignment="0" applyProtection="0">
      <alignment vertical="center"/>
    </xf>
    <xf numFmtId="0" fontId="37" fillId="3" borderId="2" applyNumberFormat="0" applyAlignment="0" applyProtection="0">
      <alignment vertical="center"/>
    </xf>
    <xf numFmtId="0" fontId="36" fillId="0" borderId="3" applyNumberFormat="0" applyFill="0" applyAlignment="0" applyProtection="0">
      <alignment vertical="center"/>
    </xf>
    <xf numFmtId="0" fontId="41" fillId="4" borderId="0" applyNumberFormat="0" applyBorder="0" applyAlignment="0" applyProtection="0">
      <alignment vertical="center"/>
    </xf>
    <xf numFmtId="0" fontId="33" fillId="5" borderId="0" applyNumberFormat="0" applyBorder="0" applyAlignment="0" applyProtection="0">
      <alignment vertical="center"/>
    </xf>
    <xf numFmtId="180" fontId="43" fillId="0" borderId="0" applyFill="0" applyBorder="0" applyAlignment="0"/>
    <xf numFmtId="0" fontId="44" fillId="0" borderId="0">
      <alignment horizontal="left"/>
    </xf>
    <xf numFmtId="0" fontId="45" fillId="0" borderId="4" applyNumberFormat="0" applyAlignment="0" applyProtection="0">
      <alignment horizontal="left" vertical="center"/>
    </xf>
    <xf numFmtId="0" fontId="45" fillId="0" borderId="5">
      <alignment horizontal="left" vertical="center"/>
    </xf>
    <xf numFmtId="181" fontId="10" fillId="0" borderId="0"/>
    <xf numFmtId="0" fontId="2" fillId="0" borderId="0"/>
    <xf numFmtId="4" fontId="44" fillId="0" borderId="0">
      <alignment horizontal="right"/>
    </xf>
    <xf numFmtId="4" fontId="46" fillId="0" borderId="0">
      <alignment horizontal="right"/>
    </xf>
    <xf numFmtId="0" fontId="47" fillId="0" borderId="0">
      <alignment horizontal="left"/>
    </xf>
    <xf numFmtId="0" fontId="48" fillId="0" borderId="0"/>
    <xf numFmtId="0" fontId="49" fillId="0" borderId="0">
      <alignment horizontal="center"/>
    </xf>
    <xf numFmtId="0" fontId="42" fillId="15" borderId="0" applyNumberFormat="0" applyBorder="0" applyAlignment="0" applyProtection="0">
      <alignment vertical="center"/>
    </xf>
    <xf numFmtId="0" fontId="42" fillId="11" borderId="0" applyNumberFormat="0" applyBorder="0" applyAlignment="0" applyProtection="0">
      <alignment vertical="center"/>
    </xf>
    <xf numFmtId="0" fontId="41" fillId="18" borderId="0" applyNumberFormat="0" applyBorder="0" applyAlignment="0" applyProtection="0">
      <alignment vertical="center"/>
    </xf>
    <xf numFmtId="0" fontId="42" fillId="8" borderId="0" applyNumberFormat="0" applyBorder="0" applyAlignment="0" applyProtection="0">
      <alignment vertical="center"/>
    </xf>
    <xf numFmtId="0" fontId="41" fillId="13" borderId="0" applyNumberFormat="0" applyBorder="0" applyAlignment="0" applyProtection="0">
      <alignment vertical="center"/>
    </xf>
    <xf numFmtId="0" fontId="41" fillId="19" borderId="0" applyNumberFormat="0" applyBorder="0" applyAlignment="0" applyProtection="0">
      <alignment vertical="center"/>
    </xf>
    <xf numFmtId="0" fontId="42" fillId="14" borderId="0" applyNumberFormat="0" applyBorder="0" applyAlignment="0" applyProtection="0">
      <alignment vertical="center"/>
    </xf>
    <xf numFmtId="0" fontId="42" fillId="7" borderId="0" applyNumberFormat="0" applyBorder="0" applyAlignment="0" applyProtection="0">
      <alignment vertical="center"/>
    </xf>
    <xf numFmtId="0" fontId="41" fillId="16" borderId="0" applyNumberFormat="0" applyBorder="0" applyAlignment="0" applyProtection="0">
      <alignment vertical="center"/>
    </xf>
    <xf numFmtId="0" fontId="42" fillId="13" borderId="0" applyNumberFormat="0" applyBorder="0" applyAlignment="0" applyProtection="0">
      <alignment vertical="center"/>
    </xf>
    <xf numFmtId="0" fontId="42" fillId="10" borderId="0" applyNumberFormat="0" applyBorder="0" applyAlignment="0" applyProtection="0">
      <alignment vertical="center"/>
    </xf>
    <xf numFmtId="0" fontId="41" fillId="14"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1" fillId="17" borderId="0" applyNumberFormat="0" applyBorder="0" applyAlignment="0" applyProtection="0">
      <alignment vertical="center"/>
    </xf>
    <xf numFmtId="0" fontId="42" fillId="6"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32" fillId="7" borderId="0" applyNumberFormat="0" applyBorder="0" applyAlignment="0" applyProtection="0">
      <alignment vertical="center"/>
    </xf>
    <xf numFmtId="9" fontId="10"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0" fontId="31" fillId="8" borderId="0" applyNumberFormat="0" applyBorder="0" applyAlignment="0" applyProtection="0">
      <alignment vertical="center"/>
    </xf>
    <xf numFmtId="0" fontId="10" fillId="0" borderId="6"/>
    <xf numFmtId="38" fontId="10" fillId="0" borderId="0" applyFont="0" applyFill="0" applyBorder="0" applyAlignment="0" applyProtection="0">
      <alignment vertical="center"/>
    </xf>
    <xf numFmtId="0" fontId="38" fillId="0" borderId="0" applyNumberFormat="0" applyFill="0" applyBorder="0" applyAlignment="0" applyProtection="0">
      <alignment vertical="center"/>
    </xf>
    <xf numFmtId="0" fontId="10" fillId="0" borderId="0">
      <alignment vertical="center"/>
    </xf>
    <xf numFmtId="0" fontId="51" fillId="0" borderId="0">
      <alignment vertical="center"/>
    </xf>
    <xf numFmtId="0" fontId="10" fillId="0" borderId="0">
      <alignment vertical="center"/>
    </xf>
    <xf numFmtId="0" fontId="50" fillId="0" borderId="0">
      <alignment vertical="center"/>
    </xf>
    <xf numFmtId="0" fontId="16" fillId="0" borderId="0"/>
    <xf numFmtId="0" fontId="10" fillId="0" borderId="0"/>
    <xf numFmtId="0" fontId="10" fillId="0" borderId="0"/>
    <xf numFmtId="0" fontId="10" fillId="0" borderId="0"/>
    <xf numFmtId="0" fontId="30" fillId="0" borderId="8" applyNumberFormat="0" applyFill="0" applyAlignment="0" applyProtection="0">
      <alignment vertical="center"/>
    </xf>
    <xf numFmtId="0" fontId="34" fillId="11" borderId="7" applyNumberFormat="0" applyAlignment="0" applyProtection="0">
      <alignment vertical="center"/>
    </xf>
    <xf numFmtId="0" fontId="39" fillId="0" borderId="0" applyNumberFormat="0" applyFill="0" applyBorder="0" applyAlignment="0" applyProtection="0">
      <alignment vertical="center"/>
    </xf>
    <xf numFmtId="0" fontId="10" fillId="0" borderId="0">
      <alignment vertical="center"/>
    </xf>
    <xf numFmtId="0" fontId="10" fillId="0" borderId="6"/>
    <xf numFmtId="0" fontId="35" fillId="20" borderId="7" applyNumberFormat="0" applyAlignment="0" applyProtection="0">
      <alignment vertical="center"/>
    </xf>
    <xf numFmtId="0" fontId="40" fillId="0" borderId="9" applyNumberFormat="0" applyFill="0" applyAlignment="0" applyProtection="0">
      <alignment vertical="center"/>
    </xf>
    <xf numFmtId="0" fontId="1" fillId="0" borderId="0">
      <alignment vertical="center"/>
    </xf>
    <xf numFmtId="0" fontId="2" fillId="0" borderId="0"/>
    <xf numFmtId="0" fontId="2" fillId="0" borderId="0"/>
  </cellStyleXfs>
  <cellXfs count="312">
    <xf numFmtId="0" fontId="0" fillId="0" borderId="0" xfId="0"/>
    <xf numFmtId="49" fontId="12" fillId="0" borderId="10" xfId="0" applyNumberFormat="1" applyFont="1" applyBorder="1" applyAlignment="1" applyProtection="1">
      <alignment horizontal="center" vertical="center"/>
    </xf>
    <xf numFmtId="0" fontId="12" fillId="21" borderId="10" xfId="0" applyFont="1" applyFill="1" applyBorder="1" applyAlignment="1">
      <alignment horizontal="center" vertical="center" wrapText="1"/>
    </xf>
    <xf numFmtId="0" fontId="12" fillId="21" borderId="10" xfId="0" applyFont="1" applyFill="1" applyBorder="1" applyAlignment="1">
      <alignment horizontal="center" vertical="center"/>
    </xf>
    <xf numFmtId="0" fontId="5" fillId="0" borderId="0" xfId="0" applyFont="1" applyAlignment="1" applyProtection="1">
      <alignment vertical="center"/>
    </xf>
    <xf numFmtId="0" fontId="5" fillId="0" borderId="0" xfId="0" applyFont="1" applyBorder="1" applyAlignment="1" applyProtection="1">
      <alignment vertical="center"/>
    </xf>
    <xf numFmtId="14" fontId="5" fillId="0" borderId="0" xfId="0" applyNumberFormat="1" applyFont="1" applyBorder="1" applyAlignment="1" applyProtection="1">
      <alignment vertical="center"/>
    </xf>
    <xf numFmtId="0" fontId="5" fillId="0" borderId="0" xfId="0" applyFont="1" applyFill="1" applyBorder="1" applyAlignment="1" applyProtection="1">
      <alignment horizontal="centerContinuous" vertical="center"/>
    </xf>
    <xf numFmtId="0" fontId="5" fillId="0" borderId="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3" xfId="0" applyFont="1" applyFill="1" applyBorder="1" applyAlignment="1" applyProtection="1">
      <alignment horizontal="center" vertical="center"/>
    </xf>
    <xf numFmtId="0" fontId="5" fillId="0" borderId="0" xfId="0" applyFont="1" applyFill="1" applyAlignment="1" applyProtection="1">
      <alignment vertical="center"/>
    </xf>
    <xf numFmtId="0" fontId="5" fillId="0" borderId="0" xfId="0" applyFont="1" applyFill="1" applyBorder="1" applyAlignment="1" applyProtection="1">
      <alignment horizontal="centerContinuous" vertical="center" wrapText="1"/>
    </xf>
    <xf numFmtId="0" fontId="5" fillId="22" borderId="0" xfId="0" applyFont="1" applyFill="1" applyAlignment="1" applyProtection="1">
      <alignment vertical="center" wrapText="1"/>
    </xf>
    <xf numFmtId="176" fontId="5" fillId="0" borderId="14" xfId="0" applyNumberFormat="1" applyFont="1" applyBorder="1" applyAlignment="1" applyProtection="1">
      <alignment horizontal="center" vertical="center" wrapText="1"/>
    </xf>
    <xf numFmtId="0" fontId="5" fillId="0" borderId="0" xfId="0" applyFont="1" applyAlignment="1" applyProtection="1">
      <alignment vertical="center" wrapText="1"/>
    </xf>
    <xf numFmtId="0" fontId="5" fillId="22" borderId="0" xfId="0" applyFont="1" applyFill="1" applyAlignment="1" applyProtection="1">
      <alignment vertical="center"/>
    </xf>
    <xf numFmtId="176" fontId="5" fillId="0" borderId="15" xfId="0" applyNumberFormat="1" applyFont="1" applyBorder="1" applyAlignment="1" applyProtection="1">
      <alignment horizontal="left" vertical="center" wrapText="1" indent="2"/>
    </xf>
    <xf numFmtId="0" fontId="5" fillId="0" borderId="0" xfId="0" applyFont="1" applyBorder="1" applyAlignment="1" applyProtection="1">
      <alignment vertical="center" wrapText="1"/>
    </xf>
    <xf numFmtId="0" fontId="5" fillId="0" borderId="16" xfId="0" applyFont="1" applyBorder="1" applyAlignment="1" applyProtection="1">
      <alignment vertical="center"/>
    </xf>
    <xf numFmtId="0" fontId="5" fillId="22" borderId="0" xfId="0" applyFont="1" applyFill="1" applyBorder="1" applyAlignment="1" applyProtection="1">
      <alignment vertical="center"/>
    </xf>
    <xf numFmtId="0" fontId="5" fillId="22" borderId="17" xfId="0" applyFont="1" applyFill="1" applyBorder="1" applyAlignment="1" applyProtection="1">
      <alignment vertical="center"/>
    </xf>
    <xf numFmtId="0" fontId="5" fillId="22" borderId="18" xfId="0" applyFont="1" applyFill="1" applyBorder="1" applyAlignment="1" applyProtection="1">
      <alignment vertical="center"/>
    </xf>
    <xf numFmtId="0" fontId="5" fillId="0" borderId="18" xfId="0" applyFont="1" applyBorder="1" applyAlignment="1" applyProtection="1">
      <alignment vertical="center"/>
    </xf>
    <xf numFmtId="0" fontId="5" fillId="0" borderId="19" xfId="0" applyFont="1" applyBorder="1" applyAlignment="1" applyProtection="1">
      <alignment vertical="center"/>
    </xf>
    <xf numFmtId="0" fontId="6" fillId="0" borderId="0" xfId="0" applyFont="1" applyAlignment="1" applyProtection="1">
      <alignment vertical="center"/>
    </xf>
    <xf numFmtId="0" fontId="5" fillId="0" borderId="20" xfId="0" applyFont="1" applyFill="1" applyBorder="1" applyAlignment="1" applyProtection="1">
      <alignment horizontal="center" vertical="center" wrapText="1"/>
    </xf>
    <xf numFmtId="177" fontId="5" fillId="0" borderId="13"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5" fillId="0" borderId="13" xfId="0" applyFont="1" applyFill="1" applyBorder="1" applyAlignment="1" applyProtection="1">
      <alignment horizontal="center" vertical="center" wrapText="1"/>
    </xf>
    <xf numFmtId="0" fontId="5" fillId="0" borderId="0" xfId="0" applyFont="1" applyFill="1" applyBorder="1" applyAlignment="1" applyProtection="1">
      <alignment horizontal="left" vertical="top"/>
    </xf>
    <xf numFmtId="177" fontId="5" fillId="0" borderId="21" xfId="0" applyNumberFormat="1" applyFont="1" applyFill="1" applyBorder="1" applyAlignment="1" applyProtection="1">
      <alignment horizontal="center" vertical="center" wrapText="1"/>
    </xf>
    <xf numFmtId="0" fontId="5" fillId="0" borderId="0" xfId="0" applyFont="1" applyBorder="1" applyAlignment="1" applyProtection="1">
      <alignment horizontal="left" vertical="top"/>
    </xf>
    <xf numFmtId="0" fontId="5" fillId="0" borderId="22" xfId="0" applyNumberFormat="1" applyFont="1" applyFill="1" applyBorder="1" applyAlignment="1" applyProtection="1">
      <alignment vertical="center"/>
    </xf>
    <xf numFmtId="0" fontId="5" fillId="0" borderId="22" xfId="0" applyFont="1" applyFill="1" applyBorder="1" applyAlignment="1" applyProtection="1">
      <alignment horizontal="center" vertical="center" wrapText="1"/>
    </xf>
    <xf numFmtId="0" fontId="5" fillId="0" borderId="0" xfId="0" applyFont="1" applyBorder="1" applyAlignment="1" applyProtection="1">
      <alignment horizontal="center" vertical="center"/>
    </xf>
    <xf numFmtId="14" fontId="5" fillId="0" borderId="24" xfId="0" applyNumberFormat="1" applyFont="1" applyFill="1" applyBorder="1" applyAlignment="1" applyProtection="1">
      <alignment horizontal="center" vertical="center"/>
    </xf>
    <xf numFmtId="14" fontId="5" fillId="0" borderId="13" xfId="0" applyNumberFormat="1" applyFont="1" applyFill="1" applyBorder="1" applyAlignment="1" applyProtection="1">
      <alignment horizontal="center" vertical="center"/>
    </xf>
    <xf numFmtId="0" fontId="5" fillId="0" borderId="25" xfId="0" applyFont="1" applyFill="1" applyBorder="1" applyAlignment="1" applyProtection="1">
      <alignment horizontal="center" vertical="center"/>
    </xf>
    <xf numFmtId="14" fontId="5" fillId="0" borderId="21" xfId="0" applyNumberFormat="1" applyFont="1" applyFill="1" applyBorder="1" applyAlignment="1" applyProtection="1">
      <alignment horizontal="center" vertical="center"/>
    </xf>
    <xf numFmtId="0" fontId="5" fillId="0" borderId="26" xfId="0" applyFont="1" applyFill="1" applyBorder="1" applyAlignment="1" applyProtection="1">
      <alignment horizontal="centerContinuous" vertical="center" wrapText="1"/>
    </xf>
    <xf numFmtId="0" fontId="0" fillId="0" borderId="27" xfId="0"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vertical="center"/>
    </xf>
    <xf numFmtId="0" fontId="0" fillId="0" borderId="28" xfId="0" applyBorder="1" applyAlignment="1">
      <alignment horizontal="center"/>
    </xf>
    <xf numFmtId="0" fontId="5" fillId="0" borderId="29" xfId="0" applyFont="1" applyFill="1" applyBorder="1" applyAlignment="1" applyProtection="1">
      <alignment horizontal="center" vertical="center"/>
    </xf>
    <xf numFmtId="0" fontId="5" fillId="0" borderId="30"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Alignment="1" applyProtection="1">
      <alignment horizontal="center" vertical="center" wrapText="1"/>
    </xf>
    <xf numFmtId="0" fontId="12" fillId="0" borderId="0" xfId="0" applyFont="1"/>
    <xf numFmtId="0" fontId="12" fillId="0" borderId="0" xfId="0" applyFont="1" applyAlignment="1" applyProtection="1">
      <alignment vertical="center"/>
    </xf>
    <xf numFmtId="0" fontId="12" fillId="0" borderId="0" xfId="49" applyFont="1" applyAlignment="1">
      <alignment vertical="center"/>
    </xf>
    <xf numFmtId="0" fontId="14" fillId="0" borderId="0" xfId="0" applyFont="1" applyAlignment="1" applyProtection="1">
      <alignment horizontal="center" vertical="center"/>
    </xf>
    <xf numFmtId="0" fontId="12" fillId="22" borderId="0" xfId="50" applyFont="1" applyFill="1" applyAlignment="1">
      <alignment vertical="center"/>
    </xf>
    <xf numFmtId="0" fontId="16" fillId="0" borderId="0" xfId="0" applyFont="1"/>
    <xf numFmtId="0" fontId="12" fillId="22" borderId="0" xfId="50" applyFont="1" applyFill="1" applyBorder="1" applyAlignment="1">
      <alignment vertical="center"/>
    </xf>
    <xf numFmtId="0" fontId="12" fillId="22" borderId="0" xfId="49" applyFont="1" applyFill="1" applyBorder="1" applyAlignment="1">
      <alignment vertical="center"/>
    </xf>
    <xf numFmtId="0" fontId="12" fillId="22" borderId="5" xfId="48" applyFont="1" applyFill="1" applyBorder="1" applyAlignment="1">
      <alignment horizontal="left" vertical="center"/>
    </xf>
    <xf numFmtId="0" fontId="12" fillId="22" borderId="5" xfId="49" applyFont="1" applyFill="1" applyBorder="1" applyAlignment="1">
      <alignment horizontal="left" vertical="center"/>
    </xf>
    <xf numFmtId="0" fontId="12" fillId="0" borderId="0" xfId="0" applyFont="1" applyBorder="1" applyAlignment="1">
      <alignment vertical="top"/>
    </xf>
    <xf numFmtId="0" fontId="12" fillId="0" borderId="0" xfId="0" applyFont="1" applyBorder="1" applyAlignment="1">
      <alignment vertical="top" wrapText="1"/>
    </xf>
    <xf numFmtId="0" fontId="16" fillId="0" borderId="0" xfId="0" applyFont="1" applyBorder="1" applyAlignment="1">
      <alignment vertical="top" wrapText="1"/>
    </xf>
    <xf numFmtId="0" fontId="12" fillId="0" borderId="0" xfId="49" applyFont="1" applyAlignment="1">
      <alignment vertical="top"/>
    </xf>
    <xf numFmtId="0" fontId="12" fillId="0" borderId="0" xfId="49" applyFont="1" applyAlignment="1">
      <alignment horizontal="center" vertical="center" wrapText="1"/>
    </xf>
    <xf numFmtId="0" fontId="12" fillId="0" borderId="31" xfId="0" applyFont="1" applyBorder="1" applyAlignment="1">
      <alignment vertical="top"/>
    </xf>
    <xf numFmtId="49" fontId="5" fillId="0" borderId="32" xfId="0" applyNumberFormat="1" applyFont="1" applyBorder="1" applyAlignment="1" applyProtection="1">
      <alignment horizontal="center" vertical="center"/>
    </xf>
    <xf numFmtId="49" fontId="5" fillId="0" borderId="33" xfId="0" applyNumberFormat="1" applyFont="1" applyBorder="1" applyAlignment="1" applyProtection="1">
      <alignment horizontal="center" vertical="center"/>
    </xf>
    <xf numFmtId="179" fontId="5" fillId="0" borderId="33" xfId="0" applyNumberFormat="1" applyFont="1" applyFill="1" applyBorder="1" applyAlignment="1" applyProtection="1">
      <alignment horizontal="center" vertical="center" wrapText="1"/>
    </xf>
    <xf numFmtId="179" fontId="5" fillId="0" borderId="30" xfId="0" applyNumberFormat="1" applyFont="1" applyFill="1" applyBorder="1" applyAlignment="1" applyProtection="1">
      <alignment horizontal="center" vertical="center" wrapText="1"/>
    </xf>
    <xf numFmtId="49" fontId="12" fillId="0" borderId="10" xfId="49" applyNumberFormat="1" applyFont="1" applyBorder="1" applyAlignment="1">
      <alignment horizontal="center" vertical="center"/>
    </xf>
    <xf numFmtId="0" fontId="12" fillId="0" borderId="10" xfId="0" applyFont="1" applyFill="1" applyBorder="1" applyAlignment="1">
      <alignment horizontal="center" vertical="center"/>
    </xf>
    <xf numFmtId="49" fontId="12" fillId="0" borderId="10" xfId="0" applyNumberFormat="1" applyFont="1" applyBorder="1" applyAlignment="1">
      <alignment horizontal="center" vertical="center"/>
    </xf>
    <xf numFmtId="49" fontId="12" fillId="0" borderId="10" xfId="0" applyNumberFormat="1" applyFont="1" applyBorder="1" applyAlignment="1">
      <alignment horizontal="center" vertical="center" wrapText="1"/>
    </xf>
    <xf numFmtId="49" fontId="12" fillId="0" borderId="10" xfId="0" applyNumberFormat="1" applyFont="1" applyBorder="1" applyAlignment="1" applyProtection="1">
      <alignment horizontal="center" vertical="center" wrapText="1"/>
    </xf>
    <xf numFmtId="0" fontId="0" fillId="0" borderId="0" xfId="0" applyBorder="1" applyAlignment="1">
      <alignment vertical="top"/>
    </xf>
    <xf numFmtId="0" fontId="21" fillId="0" borderId="0" xfId="0" applyFont="1" applyAlignment="1" applyProtection="1">
      <alignment vertical="center"/>
    </xf>
    <xf numFmtId="0" fontId="19" fillId="0" borderId="0" xfId="0" applyFont="1" applyAlignment="1" applyProtection="1">
      <alignment vertical="center"/>
    </xf>
    <xf numFmtId="0" fontId="17" fillId="0" borderId="18" xfId="0" applyFont="1" applyBorder="1" applyAlignment="1" applyProtection="1">
      <alignment horizontal="centerContinuous" vertical="center"/>
    </xf>
    <xf numFmtId="0" fontId="14" fillId="0" borderId="0" xfId="0" applyFont="1" applyAlignment="1" applyProtection="1">
      <alignment horizontal="centerContinuous" vertical="center"/>
    </xf>
    <xf numFmtId="0" fontId="22" fillId="0" borderId="0" xfId="0" applyFont="1" applyBorder="1" applyAlignment="1" applyProtection="1">
      <alignment horizontal="centerContinuous" vertical="center"/>
    </xf>
    <xf numFmtId="0" fontId="12" fillId="0" borderId="10" xfId="0" applyFont="1" applyFill="1" applyBorder="1" applyAlignment="1">
      <alignment vertical="center" wrapText="1"/>
    </xf>
    <xf numFmtId="0" fontId="12" fillId="0" borderId="10" xfId="0" applyFont="1" applyFill="1" applyBorder="1" applyAlignment="1">
      <alignment horizontal="center" vertical="center" wrapText="1"/>
    </xf>
    <xf numFmtId="0" fontId="12" fillId="0" borderId="10" xfId="49" applyFont="1" applyBorder="1" applyAlignment="1">
      <alignment vertical="center" wrapText="1"/>
    </xf>
    <xf numFmtId="49" fontId="12" fillId="0" borderId="10" xfId="0" applyNumberFormat="1" applyFont="1" applyBorder="1" applyAlignment="1">
      <alignment vertical="center" wrapText="1"/>
    </xf>
    <xf numFmtId="0" fontId="8" fillId="0" borderId="0" xfId="0" applyFont="1" applyBorder="1" applyAlignment="1" applyProtection="1">
      <alignment horizontal="left" vertical="center" wrapText="1"/>
    </xf>
    <xf numFmtId="0" fontId="7" fillId="0" borderId="0" xfId="0" applyFont="1" applyBorder="1" applyAlignment="1" applyProtection="1">
      <alignment horizontal="left" vertical="center" wrapText="1"/>
    </xf>
    <xf numFmtId="0" fontId="5" fillId="0" borderId="34"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14" fontId="5" fillId="0" borderId="23" xfId="0" applyNumberFormat="1" applyFont="1" applyFill="1" applyBorder="1" applyAlignment="1" applyProtection="1">
      <alignment horizontal="center" vertical="center"/>
    </xf>
    <xf numFmtId="14" fontId="12" fillId="0" borderId="10" xfId="0" applyNumberFormat="1" applyFont="1" applyFill="1" applyBorder="1" applyAlignment="1">
      <alignment horizontal="center" vertical="center"/>
    </xf>
    <xf numFmtId="0" fontId="15" fillId="21" borderId="10" xfId="0" applyFont="1" applyFill="1" applyBorder="1" applyAlignment="1" applyProtection="1">
      <alignment horizontal="center" vertical="center"/>
    </xf>
    <xf numFmtId="0" fontId="15" fillId="21" borderId="10" xfId="0" applyFont="1" applyFill="1" applyBorder="1" applyAlignment="1" applyProtection="1">
      <alignment horizontal="centerContinuous" vertical="center"/>
    </xf>
    <xf numFmtId="0" fontId="20" fillId="21" borderId="10" xfId="49" applyFont="1" applyFill="1" applyBorder="1" applyAlignment="1">
      <alignment horizontal="center" vertical="center" wrapText="1"/>
    </xf>
    <xf numFmtId="0" fontId="15" fillId="21" borderId="20" xfId="0" applyFont="1" applyFill="1" applyBorder="1" applyAlignment="1">
      <alignment vertical="center"/>
    </xf>
    <xf numFmtId="0" fontId="16" fillId="21" borderId="5" xfId="0" applyFont="1" applyFill="1" applyBorder="1" applyAlignment="1">
      <alignment vertical="center"/>
    </xf>
    <xf numFmtId="0" fontId="19" fillId="21" borderId="5" xfId="0" applyFont="1" applyFill="1" applyBorder="1" applyAlignment="1">
      <alignment vertical="center"/>
    </xf>
    <xf numFmtId="0" fontId="16" fillId="21" borderId="37" xfId="0" applyFont="1" applyFill="1" applyBorder="1" applyAlignment="1">
      <alignment vertical="center"/>
    </xf>
    <xf numFmtId="0" fontId="15" fillId="21" borderId="10" xfId="0" applyFont="1" applyFill="1" applyBorder="1" applyAlignment="1">
      <alignment horizontal="center" vertical="center"/>
    </xf>
    <xf numFmtId="0" fontId="15" fillId="21" borderId="10" xfId="0" applyFont="1" applyFill="1" applyBorder="1" applyAlignment="1">
      <alignment horizontal="center" vertical="center" wrapText="1"/>
    </xf>
    <xf numFmtId="0" fontId="15" fillId="21" borderId="20" xfId="50" applyFont="1" applyFill="1" applyBorder="1" applyAlignment="1">
      <alignment vertical="center"/>
    </xf>
    <xf numFmtId="0" fontId="15" fillId="21" borderId="37" xfId="49" applyFont="1" applyFill="1" applyBorder="1" applyAlignment="1">
      <alignment vertical="center"/>
    </xf>
    <xf numFmtId="0" fontId="19" fillId="21" borderId="5" xfId="49" applyFont="1" applyFill="1" applyBorder="1" applyAlignment="1">
      <alignment vertical="center"/>
    </xf>
    <xf numFmtId="0" fontId="15" fillId="21" borderId="5" xfId="49" applyFont="1" applyFill="1" applyBorder="1" applyAlignment="1">
      <alignment vertical="center"/>
    </xf>
    <xf numFmtId="0" fontId="12" fillId="21" borderId="38" xfId="0" applyFont="1" applyFill="1" applyBorder="1" applyAlignment="1">
      <alignment horizontal="center" vertical="center"/>
    </xf>
    <xf numFmtId="0" fontId="12" fillId="21" borderId="39" xfId="0" applyFont="1" applyFill="1" applyBorder="1" applyAlignment="1">
      <alignment vertical="center"/>
    </xf>
    <xf numFmtId="0" fontId="12" fillId="21" borderId="39" xfId="0" applyFont="1" applyFill="1" applyBorder="1" applyAlignment="1">
      <alignment horizontal="center" vertical="center"/>
    </xf>
    <xf numFmtId="0" fontId="12" fillId="21" borderId="40" xfId="0" applyFont="1" applyFill="1" applyBorder="1" applyAlignment="1">
      <alignment vertical="center"/>
    </xf>
    <xf numFmtId="0" fontId="12" fillId="21" borderId="38" xfId="0" applyFont="1" applyFill="1" applyBorder="1" applyAlignment="1">
      <alignment horizontal="center" vertical="center" wrapText="1"/>
    </xf>
    <xf numFmtId="0" fontId="12" fillId="21" borderId="39" xfId="0" applyFont="1" applyFill="1" applyBorder="1" applyAlignment="1">
      <alignment horizontal="center" vertical="center" wrapText="1"/>
    </xf>
    <xf numFmtId="0" fontId="16" fillId="21" borderId="39" xfId="0" applyFont="1" applyFill="1" applyBorder="1" applyAlignment="1">
      <alignment horizontal="center" vertical="center" wrapText="1"/>
    </xf>
    <xf numFmtId="0" fontId="16" fillId="21" borderId="40" xfId="0" applyFont="1" applyFill="1" applyBorder="1" applyAlignment="1">
      <alignment horizontal="center" vertical="center" wrapText="1"/>
    </xf>
    <xf numFmtId="0" fontId="19" fillId="21" borderId="20" xfId="49" applyFont="1" applyFill="1" applyBorder="1" applyAlignment="1">
      <alignment vertical="center"/>
    </xf>
    <xf numFmtId="0" fontId="12" fillId="21" borderId="10" xfId="0" applyFont="1" applyFill="1" applyBorder="1" applyAlignment="1">
      <alignment horizontal="center" vertical="top" wrapText="1"/>
    </xf>
    <xf numFmtId="0" fontId="5" fillId="21" borderId="41" xfId="0" applyFont="1" applyFill="1" applyBorder="1" applyAlignment="1" applyProtection="1">
      <alignment horizontal="centerContinuous" vertical="center"/>
    </xf>
    <xf numFmtId="0" fontId="5" fillId="21" borderId="42" xfId="0" applyFont="1" applyFill="1" applyBorder="1" applyAlignment="1" applyProtection="1">
      <alignment horizontal="centerContinuous" vertical="center"/>
    </xf>
    <xf numFmtId="0" fontId="5" fillId="21" borderId="43" xfId="0" applyFont="1" applyFill="1" applyBorder="1" applyAlignment="1" applyProtection="1">
      <alignment horizontal="centerContinuous" vertical="center"/>
    </xf>
    <xf numFmtId="0" fontId="5" fillId="21" borderId="42" xfId="0" applyFont="1" applyFill="1" applyBorder="1" applyAlignment="1" applyProtection="1">
      <alignment horizontal="center" vertical="center"/>
    </xf>
    <xf numFmtId="0" fontId="5" fillId="21" borderId="43" xfId="0" applyFont="1" applyFill="1" applyBorder="1" applyAlignment="1" applyProtection="1">
      <alignment horizontal="center" vertical="center" wrapText="1"/>
    </xf>
    <xf numFmtId="0" fontId="5" fillId="21" borderId="41" xfId="0" applyFont="1" applyFill="1" applyBorder="1" applyAlignment="1" applyProtection="1">
      <alignment horizontal="center" vertical="center" wrapText="1"/>
    </xf>
    <xf numFmtId="0" fontId="5" fillId="21" borderId="43" xfId="0" applyFont="1" applyFill="1" applyBorder="1" applyAlignment="1" applyProtection="1">
      <alignment horizontal="center" vertical="center"/>
    </xf>
    <xf numFmtId="0" fontId="5" fillId="21" borderId="44" xfId="0" applyFont="1" applyFill="1" applyBorder="1" applyAlignment="1" applyProtection="1">
      <alignment horizontal="center" vertical="center"/>
    </xf>
    <xf numFmtId="0" fontId="5" fillId="21" borderId="24" xfId="0" applyFont="1" applyFill="1" applyBorder="1" applyAlignment="1" applyProtection="1">
      <alignment horizontal="center" vertical="center"/>
    </xf>
    <xf numFmtId="0" fontId="5" fillId="21" borderId="45" xfId="0" applyFont="1" applyFill="1" applyBorder="1" applyAlignment="1" applyProtection="1">
      <alignment horizontal="center" vertical="center" wrapText="1"/>
    </xf>
    <xf numFmtId="0" fontId="5" fillId="21" borderId="43" xfId="0" applyFont="1" applyFill="1" applyBorder="1" applyAlignment="1" applyProtection="1">
      <alignment horizontal="centerContinuous" vertical="center" wrapText="1"/>
    </xf>
    <xf numFmtId="0" fontId="5" fillId="23" borderId="46" xfId="0" applyFont="1" applyFill="1" applyBorder="1" applyAlignment="1" applyProtection="1">
      <alignment horizontal="centerContinuous" vertical="center" wrapText="1"/>
    </xf>
    <xf numFmtId="0" fontId="5" fillId="23" borderId="30" xfId="0" applyFont="1" applyFill="1" applyBorder="1" applyAlignment="1" applyProtection="1">
      <alignment horizontal="center" vertical="center" wrapText="1"/>
    </xf>
    <xf numFmtId="0" fontId="5" fillId="23" borderId="44" xfId="0" applyFont="1" applyFill="1" applyBorder="1" applyAlignment="1" applyProtection="1">
      <alignment horizontal="center" vertical="center" wrapText="1"/>
    </xf>
    <xf numFmtId="0" fontId="5" fillId="23" borderId="43" xfId="0" applyFont="1" applyFill="1" applyBorder="1" applyAlignment="1" applyProtection="1">
      <alignment horizontal="center" vertical="center" wrapText="1"/>
    </xf>
    <xf numFmtId="0" fontId="5" fillId="23" borderId="46" xfId="0" applyFont="1" applyFill="1" applyBorder="1" applyAlignment="1" applyProtection="1">
      <alignment horizontal="center" vertical="center" wrapText="1"/>
    </xf>
    <xf numFmtId="0" fontId="5" fillId="23" borderId="44" xfId="0" applyFont="1" applyFill="1" applyBorder="1" applyAlignment="1" applyProtection="1">
      <alignment horizontal="center" vertical="center"/>
    </xf>
    <xf numFmtId="0" fontId="5" fillId="23" borderId="42" xfId="0" applyFont="1" applyFill="1" applyBorder="1" applyAlignment="1" applyProtection="1">
      <alignment horizontal="center" vertical="center"/>
    </xf>
    <xf numFmtId="0" fontId="5" fillId="23" borderId="41" xfId="0" applyFont="1" applyFill="1" applyBorder="1" applyAlignment="1" applyProtection="1">
      <alignment horizontal="center" vertical="center" wrapText="1"/>
    </xf>
    <xf numFmtId="0" fontId="5" fillId="23" borderId="46" xfId="0" applyFont="1" applyFill="1" applyBorder="1" applyAlignment="1" applyProtection="1">
      <alignment horizontal="center" vertical="center"/>
    </xf>
    <xf numFmtId="0" fontId="5" fillId="23" borderId="43" xfId="0" applyFont="1" applyFill="1" applyBorder="1" applyAlignment="1" applyProtection="1">
      <alignment horizontal="centerContinuous" vertical="center" wrapText="1"/>
    </xf>
    <xf numFmtId="0" fontId="5" fillId="23" borderId="10" xfId="0" applyFont="1" applyFill="1" applyBorder="1" applyAlignment="1" applyProtection="1">
      <alignment horizontal="centerContinuous" vertical="center" wrapText="1"/>
    </xf>
    <xf numFmtId="0" fontId="5" fillId="23" borderId="10" xfId="0" applyFont="1" applyFill="1" applyBorder="1" applyAlignment="1" applyProtection="1">
      <alignment horizontal="center" vertical="center" wrapText="1"/>
    </xf>
    <xf numFmtId="0" fontId="5" fillId="23" borderId="24" xfId="0" applyFont="1" applyFill="1" applyBorder="1" applyAlignment="1" applyProtection="1">
      <alignment horizontal="center" vertical="center" wrapText="1"/>
    </xf>
    <xf numFmtId="0" fontId="5" fillId="24" borderId="47" xfId="0" applyFont="1" applyFill="1" applyBorder="1" applyAlignment="1" applyProtection="1">
      <alignment horizontal="center" vertical="center"/>
    </xf>
    <xf numFmtId="0" fontId="9" fillId="0" borderId="0" xfId="0" applyFont="1" applyAlignment="1" applyProtection="1">
      <alignment horizontal="centerContinuous" vertical="center"/>
    </xf>
    <xf numFmtId="0" fontId="26" fillId="0" borderId="0" xfId="0" applyFont="1" applyAlignment="1" applyProtection="1">
      <alignment horizontal="centerContinuous" vertical="center"/>
    </xf>
    <xf numFmtId="0" fontId="5" fillId="23" borderId="43" xfId="0" applyFont="1" applyFill="1" applyBorder="1" applyAlignment="1" applyProtection="1">
      <alignment horizontal="center" vertical="center"/>
    </xf>
    <xf numFmtId="0" fontId="5" fillId="23" borderId="24" xfId="0" applyFont="1" applyFill="1" applyBorder="1" applyAlignment="1" applyProtection="1">
      <alignment horizontal="center" vertical="center"/>
    </xf>
    <xf numFmtId="14" fontId="5" fillId="0" borderId="0" xfId="0" applyNumberFormat="1" applyFont="1" applyFill="1" applyBorder="1" applyAlignment="1" applyProtection="1">
      <alignment horizontal="center" vertical="center"/>
    </xf>
    <xf numFmtId="179" fontId="5" fillId="0" borderId="0" xfId="0" applyNumberFormat="1" applyFont="1" applyFill="1" applyBorder="1" applyAlignment="1" applyProtection="1">
      <alignment horizontal="center" vertical="center" wrapText="1"/>
    </xf>
    <xf numFmtId="0" fontId="5" fillId="0" borderId="48" xfId="0" applyFont="1" applyFill="1" applyBorder="1" applyAlignment="1" applyProtection="1">
      <alignment horizontal="center" vertical="center" wrapText="1"/>
    </xf>
    <xf numFmtId="179" fontId="5" fillId="0" borderId="49" xfId="0" applyNumberFormat="1"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177" fontId="5" fillId="0" borderId="50" xfId="0" applyNumberFormat="1" applyFont="1" applyFill="1" applyBorder="1" applyAlignment="1" applyProtection="1">
      <alignment horizontal="center" vertical="center" wrapText="1"/>
    </xf>
    <xf numFmtId="177" fontId="5" fillId="0" borderId="51" xfId="0" applyNumberFormat="1" applyFont="1" applyFill="1" applyBorder="1" applyAlignment="1" applyProtection="1">
      <alignment horizontal="center" vertical="center" wrapText="1"/>
    </xf>
    <xf numFmtId="177" fontId="5" fillId="0" borderId="52" xfId="0" applyNumberFormat="1" applyFont="1" applyFill="1" applyBorder="1" applyAlignment="1" applyProtection="1">
      <alignment horizontal="center" vertical="center" wrapText="1"/>
    </xf>
    <xf numFmtId="0" fontId="5" fillId="21" borderId="41"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53" xfId="0" applyFont="1" applyFill="1" applyBorder="1" applyAlignment="1" applyProtection="1">
      <alignment horizontal="center" vertical="center"/>
    </xf>
    <xf numFmtId="14" fontId="5" fillId="0" borderId="54" xfId="0" applyNumberFormat="1"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23" borderId="41"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14" fontId="5" fillId="0" borderId="57" xfId="0" applyNumberFormat="1" applyFont="1" applyFill="1" applyBorder="1" applyAlignment="1" applyProtection="1">
      <alignment horizontal="center" vertical="center"/>
    </xf>
    <xf numFmtId="0" fontId="5" fillId="21" borderId="46" xfId="0" applyFont="1" applyFill="1" applyBorder="1" applyAlignment="1" applyProtection="1">
      <alignment horizontal="center" vertical="center"/>
    </xf>
    <xf numFmtId="0" fontId="5" fillId="22" borderId="58" xfId="0" applyFont="1" applyFill="1" applyBorder="1" applyAlignment="1" applyProtection="1">
      <alignment horizontal="center" vertical="center" wrapText="1"/>
    </xf>
    <xf numFmtId="176" fontId="5" fillId="25" borderId="14" xfId="0" applyNumberFormat="1" applyFont="1" applyFill="1" applyBorder="1" applyAlignment="1" applyProtection="1">
      <alignment horizontal="center" vertical="center" wrapText="1"/>
    </xf>
    <xf numFmtId="0" fontId="5" fillId="25" borderId="58" xfId="0" applyFont="1" applyFill="1" applyBorder="1" applyAlignment="1" applyProtection="1">
      <alignment horizontal="center" vertical="center" wrapText="1"/>
    </xf>
    <xf numFmtId="56" fontId="12" fillId="0" borderId="10" xfId="0" applyNumberFormat="1" applyFont="1" applyFill="1" applyBorder="1" applyAlignment="1" applyProtection="1">
      <alignment horizontal="center" vertical="center"/>
    </xf>
    <xf numFmtId="14" fontId="12" fillId="0" borderId="10" xfId="0" applyNumberFormat="1" applyFont="1" applyFill="1" applyBorder="1" applyAlignment="1" applyProtection="1">
      <alignment horizontal="center" vertical="center"/>
    </xf>
    <xf numFmtId="0" fontId="12" fillId="0" borderId="59" xfId="0" applyFont="1" applyFill="1" applyBorder="1" applyAlignment="1" applyProtection="1">
      <alignment horizontal="center" vertical="center"/>
    </xf>
    <xf numFmtId="14" fontId="12" fillId="0" borderId="59" xfId="0" applyNumberFormat="1" applyFont="1" applyFill="1" applyBorder="1" applyAlignment="1" applyProtection="1">
      <alignment horizontal="center" vertical="center"/>
    </xf>
    <xf numFmtId="0" fontId="12" fillId="0" borderId="59" xfId="0" applyFont="1" applyFill="1" applyBorder="1" applyAlignment="1" applyProtection="1">
      <alignment vertical="center"/>
    </xf>
    <xf numFmtId="176" fontId="23" fillId="0" borderId="15" xfId="0" applyNumberFormat="1" applyFont="1" applyBorder="1" applyAlignment="1" applyProtection="1">
      <alignment horizontal="left" vertical="center"/>
    </xf>
    <xf numFmtId="0" fontId="8" fillId="0" borderId="0" xfId="0" applyFont="1" applyBorder="1" applyAlignment="1" applyProtection="1">
      <alignment horizontal="left" vertical="center"/>
    </xf>
    <xf numFmtId="0" fontId="7" fillId="0" borderId="0" xfId="0" applyFont="1" applyBorder="1" applyAlignment="1" applyProtection="1">
      <alignment horizontal="left" vertical="center"/>
    </xf>
    <xf numFmtId="0" fontId="18" fillId="22" borderId="0" xfId="0" applyFont="1" applyFill="1" applyBorder="1" applyAlignment="1" applyProtection="1">
      <alignment horizontal="center" vertical="center" wrapText="1"/>
    </xf>
    <xf numFmtId="0" fontId="18" fillId="22" borderId="16" xfId="0" applyFont="1" applyFill="1" applyBorder="1" applyAlignment="1" applyProtection="1">
      <alignment horizontal="center" vertical="center" wrapText="1"/>
    </xf>
    <xf numFmtId="176" fontId="5" fillId="0" borderId="29" xfId="0" applyNumberFormat="1" applyFont="1" applyBorder="1" applyAlignment="1" applyProtection="1">
      <alignment horizontal="center" vertical="center" wrapText="1"/>
    </xf>
    <xf numFmtId="0" fontId="18" fillId="22" borderId="33" xfId="0" applyFont="1" applyFill="1" applyBorder="1" applyAlignment="1" applyProtection="1">
      <alignment horizontal="center" vertical="center" wrapText="1"/>
    </xf>
    <xf numFmtId="0" fontId="18" fillId="22" borderId="47" xfId="0" applyFont="1" applyFill="1" applyBorder="1" applyAlignment="1" applyProtection="1">
      <alignment horizontal="center" vertical="center" wrapText="1"/>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24" borderId="47" xfId="0" applyNumberFormat="1" applyFont="1" applyFill="1" applyBorder="1" applyAlignment="1" applyProtection="1">
      <alignment horizontal="center" vertical="center" wrapText="1"/>
    </xf>
    <xf numFmtId="14" fontId="5" fillId="0" borderId="60" xfId="0" applyNumberFormat="1" applyFont="1" applyFill="1" applyBorder="1" applyAlignment="1" applyProtection="1">
      <alignment horizontal="center" vertical="center"/>
    </xf>
    <xf numFmtId="177" fontId="5" fillId="0" borderId="23" xfId="0" applyNumberFormat="1" applyFont="1" applyFill="1" applyBorder="1" applyAlignment="1" applyProtection="1">
      <alignment horizontal="right" vertical="center"/>
    </xf>
    <xf numFmtId="0" fontId="0" fillId="0" borderId="0" xfId="0" applyFont="1"/>
    <xf numFmtId="49" fontId="12" fillId="0" borderId="38" xfId="0" applyNumberFormat="1" applyFont="1" applyFill="1" applyBorder="1" applyAlignment="1">
      <alignment horizontal="center" vertical="center" wrapText="1"/>
    </xf>
    <xf numFmtId="49" fontId="12" fillId="0" borderId="40" xfId="0" applyNumberFormat="1" applyFont="1" applyFill="1" applyBorder="1" applyAlignment="1">
      <alignment horizontal="center" vertical="center" wrapText="1"/>
    </xf>
    <xf numFmtId="14" fontId="12" fillId="24" borderId="58" xfId="0" applyNumberFormat="1" applyFont="1" applyFill="1" applyBorder="1" applyAlignment="1">
      <alignment horizontal="center" vertical="center" wrapText="1"/>
    </xf>
    <xf numFmtId="14" fontId="12" fillId="24" borderId="61" xfId="0" applyNumberFormat="1" applyFont="1" applyFill="1" applyBorder="1" applyAlignment="1">
      <alignment horizontal="center" vertical="center" wrapText="1"/>
    </xf>
    <xf numFmtId="14" fontId="12" fillId="24" borderId="17" xfId="0" applyNumberFormat="1" applyFont="1" applyFill="1" applyBorder="1" applyAlignment="1">
      <alignment horizontal="center" vertical="center" wrapText="1"/>
    </xf>
    <xf numFmtId="14" fontId="12" fillId="24" borderId="19" xfId="0" applyNumberFormat="1" applyFont="1" applyFill="1" applyBorder="1" applyAlignment="1">
      <alignment horizontal="center" vertical="center" wrapText="1"/>
    </xf>
    <xf numFmtId="0" fontId="12" fillId="0" borderId="10" xfId="0" applyFont="1" applyBorder="1" applyAlignment="1">
      <alignment vertical="center" wrapText="1"/>
    </xf>
    <xf numFmtId="0" fontId="12" fillId="0" borderId="10" xfId="0" applyFont="1" applyBorder="1" applyAlignment="1" applyProtection="1">
      <alignment vertical="center" wrapText="1"/>
    </xf>
    <xf numFmtId="0" fontId="12" fillId="0" borderId="20" xfId="0" applyFont="1" applyBorder="1" applyAlignment="1">
      <alignment vertical="center" wrapText="1"/>
    </xf>
    <xf numFmtId="0" fontId="12" fillId="0" borderId="5" xfId="0" applyFont="1" applyBorder="1" applyAlignment="1">
      <alignment vertical="center" wrapText="1"/>
    </xf>
    <xf numFmtId="0" fontId="12" fillId="0" borderId="37" xfId="0" applyFont="1" applyBorder="1" applyAlignment="1">
      <alignment vertical="center" wrapText="1"/>
    </xf>
    <xf numFmtId="0" fontId="12" fillId="0" borderId="5" xfId="0" applyFont="1" applyBorder="1" applyAlignment="1">
      <alignment wrapText="1"/>
    </xf>
    <xf numFmtId="0" fontId="0" fillId="0" borderId="5" xfId="0" applyBorder="1" applyAlignment="1">
      <alignment wrapText="1"/>
    </xf>
    <xf numFmtId="0" fontId="12" fillId="0" borderId="58"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21" borderId="10" xfId="0" applyFont="1" applyFill="1" applyBorder="1" applyAlignment="1">
      <alignment horizontal="center" vertical="center" wrapText="1"/>
    </xf>
    <xf numFmtId="49" fontId="12" fillId="0" borderId="10" xfId="0" applyNumberFormat="1" applyFont="1" applyBorder="1" applyAlignment="1">
      <alignment horizontal="center" vertical="center" wrapText="1"/>
    </xf>
    <xf numFmtId="49" fontId="12" fillId="0" borderId="20" xfId="0" applyNumberFormat="1" applyFont="1" applyBorder="1" applyAlignment="1">
      <alignment horizontal="center" vertical="center" wrapText="1"/>
    </xf>
    <xf numFmtId="49" fontId="12" fillId="0" borderId="5" xfId="0" applyNumberFormat="1" applyFont="1" applyBorder="1" applyAlignment="1">
      <alignment horizontal="center" vertical="center" wrapText="1"/>
    </xf>
    <xf numFmtId="0" fontId="12" fillId="21" borderId="20" xfId="0" applyFont="1" applyFill="1" applyBorder="1" applyAlignment="1">
      <alignment horizontal="center" vertical="top" wrapText="1"/>
    </xf>
    <xf numFmtId="0" fontId="12" fillId="21" borderId="5" xfId="0" applyFont="1" applyFill="1" applyBorder="1" applyAlignment="1">
      <alignment horizontal="center" vertical="top" wrapText="1"/>
    </xf>
    <xf numFmtId="49" fontId="12" fillId="0" borderId="10" xfId="0" applyNumberFormat="1" applyFont="1" applyBorder="1" applyAlignment="1" applyProtection="1">
      <alignment horizontal="center" vertical="center" wrapText="1"/>
    </xf>
    <xf numFmtId="49" fontId="12" fillId="0" borderId="10" xfId="0" applyNumberFormat="1" applyFont="1" applyBorder="1" applyAlignment="1" applyProtection="1">
      <alignment horizontal="center" vertical="center"/>
    </xf>
    <xf numFmtId="0" fontId="2" fillId="0" borderId="10" xfId="0" applyFont="1" applyBorder="1" applyAlignment="1">
      <alignment vertical="center" wrapText="1"/>
    </xf>
    <xf numFmtId="0" fontId="12" fillId="0" borderId="10" xfId="0" applyFont="1" applyFill="1" applyBorder="1" applyAlignment="1">
      <alignment vertical="center" wrapText="1"/>
    </xf>
    <xf numFmtId="0" fontId="2" fillId="0" borderId="10" xfId="0" applyFont="1" applyFill="1" applyBorder="1" applyAlignment="1">
      <alignment vertical="center" wrapText="1"/>
    </xf>
    <xf numFmtId="0" fontId="19" fillId="21" borderId="5" xfId="49" applyFont="1" applyFill="1" applyBorder="1" applyAlignment="1">
      <alignment horizontal="left" vertical="center" wrapText="1"/>
    </xf>
    <xf numFmtId="0" fontId="19" fillId="21" borderId="37" xfId="49" applyFont="1" applyFill="1" applyBorder="1" applyAlignment="1">
      <alignment horizontal="left" vertical="center" wrapText="1"/>
    </xf>
    <xf numFmtId="0" fontId="16" fillId="0" borderId="18" xfId="0" applyFont="1" applyBorder="1" applyAlignment="1">
      <alignment vertical="top" wrapText="1"/>
    </xf>
    <xf numFmtId="0" fontId="12" fillId="21" borderId="20" xfId="0" applyFont="1" applyFill="1" applyBorder="1" applyAlignment="1">
      <alignment horizontal="center" vertical="center" wrapText="1"/>
    </xf>
    <xf numFmtId="0" fontId="12" fillId="21" borderId="5" xfId="0" applyFont="1" applyFill="1" applyBorder="1" applyAlignment="1">
      <alignment horizontal="center" vertical="center" wrapText="1"/>
    </xf>
    <xf numFmtId="0" fontId="12" fillId="21" borderId="37" xfId="0" applyFont="1" applyFill="1" applyBorder="1" applyAlignment="1">
      <alignment horizontal="center" vertical="center" wrapText="1"/>
    </xf>
    <xf numFmtId="0" fontId="12" fillId="21" borderId="10" xfId="0" applyFont="1" applyFill="1" applyBorder="1" applyAlignment="1">
      <alignment horizontal="center" vertical="center"/>
    </xf>
    <xf numFmtId="0" fontId="15" fillId="21" borderId="10" xfId="49" applyFont="1" applyFill="1" applyBorder="1" applyAlignment="1">
      <alignment horizontal="center" vertical="center"/>
    </xf>
    <xf numFmtId="49" fontId="12" fillId="0" borderId="20" xfId="49" applyNumberFormat="1" applyFont="1" applyBorder="1" applyAlignment="1">
      <alignment horizontal="center" vertical="center" wrapText="1"/>
    </xf>
    <xf numFmtId="49" fontId="12" fillId="0" borderId="37" xfId="49" applyNumberFormat="1" applyFont="1" applyBorder="1" applyAlignment="1">
      <alignment horizontal="center" vertical="center" wrapText="1"/>
    </xf>
    <xf numFmtId="0" fontId="15" fillId="21" borderId="20" xfId="0" applyFont="1" applyFill="1" applyBorder="1" applyAlignment="1">
      <alignment horizontal="center" vertical="center"/>
    </xf>
    <xf numFmtId="0" fontId="15" fillId="21" borderId="37" xfId="0" applyFont="1" applyFill="1" applyBorder="1" applyAlignment="1">
      <alignment horizontal="center" vertical="center"/>
    </xf>
    <xf numFmtId="0" fontId="15" fillId="21" borderId="5" xfId="0" applyFont="1" applyFill="1" applyBorder="1" applyAlignment="1">
      <alignment horizontal="center" vertical="center"/>
    </xf>
    <xf numFmtId="0" fontId="16" fillId="0" borderId="10" xfId="0" applyFont="1" applyBorder="1" applyAlignment="1">
      <alignment vertical="center" wrapText="1"/>
    </xf>
    <xf numFmtId="0" fontId="15" fillId="21" borderId="10" xfId="0" applyFont="1" applyFill="1" applyBorder="1" applyAlignment="1" applyProtection="1">
      <alignment horizontal="center" vertical="center"/>
    </xf>
    <xf numFmtId="0" fontId="13" fillId="21" borderId="10" xfId="0" applyFont="1" applyFill="1" applyBorder="1" applyAlignment="1"/>
    <xf numFmtId="0" fontId="19" fillId="21" borderId="20" xfId="49" applyFont="1" applyFill="1" applyBorder="1" applyAlignment="1">
      <alignment horizontal="left" vertical="center" wrapText="1"/>
    </xf>
    <xf numFmtId="0" fontId="12" fillId="21" borderId="10" xfId="0" applyFont="1" applyFill="1" applyBorder="1" applyAlignment="1">
      <alignment horizontal="center" vertical="top"/>
    </xf>
    <xf numFmtId="0" fontId="12" fillId="0" borderId="0" xfId="0" applyFont="1" applyBorder="1" applyAlignment="1">
      <alignment horizontal="center" vertical="center" wrapText="1"/>
    </xf>
    <xf numFmtId="0" fontId="12" fillId="0" borderId="10" xfId="0" applyFont="1" applyBorder="1" applyAlignment="1" applyProtection="1">
      <alignment horizontal="center" vertical="center"/>
    </xf>
    <xf numFmtId="0" fontId="16" fillId="0" borderId="10" xfId="0" applyFont="1" applyBorder="1" applyAlignment="1"/>
    <xf numFmtId="0" fontId="12" fillId="21" borderId="37" xfId="0" applyFont="1" applyFill="1" applyBorder="1" applyAlignment="1">
      <alignment horizontal="center" vertical="top" wrapText="1"/>
    </xf>
    <xf numFmtId="0" fontId="12" fillId="0" borderId="10" xfId="0" applyFont="1" applyBorder="1" applyAlignment="1">
      <alignment horizontal="center" vertical="center"/>
    </xf>
    <xf numFmtId="0" fontId="12" fillId="21" borderId="10" xfId="0" applyFont="1" applyFill="1" applyBorder="1" applyAlignment="1">
      <alignment horizontal="center" vertical="top" wrapText="1"/>
    </xf>
    <xf numFmtId="0" fontId="12" fillId="0" borderId="18" xfId="0" applyFont="1" applyBorder="1" applyAlignment="1">
      <alignment vertical="top" wrapText="1"/>
    </xf>
    <xf numFmtId="0" fontId="15" fillId="21" borderId="20" xfId="50" applyFont="1" applyFill="1" applyBorder="1" applyAlignment="1">
      <alignment horizontal="left" vertical="center" wrapText="1"/>
    </xf>
    <xf numFmtId="0" fontId="15" fillId="21" borderId="37" xfId="50" applyFont="1" applyFill="1" applyBorder="1" applyAlignment="1">
      <alignment horizontal="left" vertical="center" wrapText="1"/>
    </xf>
    <xf numFmtId="0" fontId="12" fillId="0" borderId="0" xfId="0" applyFont="1" applyBorder="1" applyAlignment="1">
      <alignment wrapText="1"/>
    </xf>
    <xf numFmtId="0" fontId="12" fillId="0" borderId="31" xfId="0" applyFont="1" applyBorder="1" applyAlignment="1">
      <alignment vertical="top" wrapText="1"/>
    </xf>
    <xf numFmtId="0" fontId="0" fillId="0" borderId="31" xfId="0" applyBorder="1" applyAlignment="1">
      <alignment vertical="top" wrapText="1"/>
    </xf>
    <xf numFmtId="0" fontId="12" fillId="0" borderId="18" xfId="0" applyFont="1" applyBorder="1" applyAlignment="1">
      <alignment wrapText="1"/>
    </xf>
    <xf numFmtId="0" fontId="12" fillId="0" borderId="10" xfId="0" applyFont="1" applyBorder="1" applyAlignment="1">
      <alignment horizontal="left" vertical="center" wrapText="1"/>
    </xf>
    <xf numFmtId="0" fontId="8" fillId="0" borderId="20" xfId="0" applyFont="1" applyFill="1" applyBorder="1" applyAlignment="1" applyProtection="1">
      <alignment horizontal="left" vertical="center" wrapText="1"/>
    </xf>
    <xf numFmtId="0" fontId="7" fillId="0" borderId="5" xfId="0" applyFont="1" applyFill="1" applyBorder="1" applyAlignment="1" applyProtection="1">
      <alignment horizontal="left" vertical="center" wrapText="1"/>
    </xf>
    <xf numFmtId="0" fontId="7" fillId="0" borderId="74" xfId="0" applyFont="1" applyFill="1" applyBorder="1" applyAlignment="1" applyProtection="1">
      <alignment horizontal="left" vertical="center" wrapText="1"/>
    </xf>
    <xf numFmtId="178" fontId="8" fillId="25" borderId="20" xfId="0" applyNumberFormat="1" applyFont="1" applyFill="1" applyBorder="1" applyAlignment="1" applyProtection="1">
      <alignment horizontal="left" vertical="center" wrapText="1"/>
    </xf>
    <xf numFmtId="178" fontId="8" fillId="25" borderId="5" xfId="0" applyNumberFormat="1" applyFont="1" applyFill="1" applyBorder="1" applyAlignment="1" applyProtection="1">
      <alignment horizontal="left" vertical="center" wrapText="1"/>
    </xf>
    <xf numFmtId="178" fontId="8" fillId="25" borderId="37" xfId="0" applyNumberFormat="1" applyFont="1" applyFill="1" applyBorder="1" applyAlignment="1" applyProtection="1">
      <alignment horizontal="left" vertical="center" wrapText="1"/>
    </xf>
    <xf numFmtId="0" fontId="8" fillId="25" borderId="20" xfId="0" applyFont="1" applyFill="1" applyBorder="1" applyAlignment="1" applyProtection="1">
      <alignment horizontal="center" vertical="center" wrapText="1"/>
    </xf>
    <xf numFmtId="0" fontId="8" fillId="25" borderId="5" xfId="0" applyFont="1" applyFill="1" applyBorder="1" applyAlignment="1" applyProtection="1">
      <alignment horizontal="center" vertical="center" wrapText="1"/>
    </xf>
    <xf numFmtId="0" fontId="8" fillId="25" borderId="74" xfId="0" applyFont="1" applyFill="1" applyBorder="1" applyAlignment="1" applyProtection="1">
      <alignment horizontal="center" vertical="center" wrapText="1"/>
    </xf>
    <xf numFmtId="178" fontId="8" fillId="0" borderId="20" xfId="0" applyNumberFormat="1" applyFont="1" applyBorder="1" applyAlignment="1" applyProtection="1">
      <alignment horizontal="left" vertical="center" wrapText="1"/>
    </xf>
    <xf numFmtId="178" fontId="8" fillId="0" borderId="5" xfId="0" applyNumberFormat="1" applyFont="1" applyBorder="1" applyAlignment="1" applyProtection="1">
      <alignment horizontal="left" vertical="center" wrapText="1"/>
    </xf>
    <xf numFmtId="178" fontId="8" fillId="0" borderId="37" xfId="0" applyNumberFormat="1" applyFont="1" applyBorder="1" applyAlignment="1" applyProtection="1">
      <alignment horizontal="left" vertical="center" wrapText="1"/>
    </xf>
    <xf numFmtId="0" fontId="8" fillId="0" borderId="20" xfId="0" applyFont="1" applyBorder="1" applyAlignment="1" applyProtection="1">
      <alignment horizontal="left" vertical="center" wrapText="1"/>
    </xf>
    <xf numFmtId="0" fontId="8" fillId="0" borderId="5" xfId="0" applyFont="1" applyBorder="1" applyAlignment="1" applyProtection="1">
      <alignment horizontal="left" vertical="center" wrapText="1"/>
    </xf>
    <xf numFmtId="0" fontId="8" fillId="0" borderId="37" xfId="0" applyFont="1" applyBorder="1" applyAlignment="1" applyProtection="1">
      <alignment horizontal="left" vertical="center" wrapText="1"/>
    </xf>
    <xf numFmtId="0" fontId="5" fillId="21" borderId="69" xfId="0" applyFont="1" applyFill="1" applyBorder="1" applyAlignment="1" applyProtection="1">
      <alignment horizontal="center" vertical="center" wrapText="1"/>
    </xf>
    <xf numFmtId="0" fontId="5" fillId="21" borderId="70" xfId="0" applyFont="1" applyFill="1" applyBorder="1" applyAlignment="1" applyProtection="1">
      <alignment horizontal="center" vertical="center" wrapText="1"/>
    </xf>
    <xf numFmtId="0" fontId="5" fillId="21" borderId="65" xfId="0" applyFont="1" applyFill="1" applyBorder="1" applyAlignment="1" applyProtection="1">
      <alignment horizontal="center" vertical="center" wrapText="1"/>
    </xf>
    <xf numFmtId="0" fontId="5" fillId="21" borderId="13" xfId="0" applyFont="1" applyFill="1" applyBorder="1" applyAlignment="1" applyProtection="1">
      <alignment horizontal="center" vertical="center" wrapText="1"/>
    </xf>
    <xf numFmtId="0" fontId="5" fillId="23" borderId="45" xfId="0" applyFont="1" applyFill="1" applyBorder="1" applyAlignment="1" applyProtection="1">
      <alignment horizontal="center" vertical="center" wrapText="1"/>
    </xf>
    <xf numFmtId="0" fontId="0" fillId="23" borderId="71" xfId="0" applyFill="1" applyBorder="1" applyAlignment="1">
      <alignment horizontal="center" vertical="center"/>
    </xf>
    <xf numFmtId="0" fontId="52" fillId="0" borderId="20" xfId="0" applyFont="1" applyBorder="1" applyAlignment="1">
      <alignment horizontal="left" vertical="center" wrapText="1"/>
    </xf>
    <xf numFmtId="0" fontId="52" fillId="0" borderId="5" xfId="0" applyFont="1" applyBorder="1" applyAlignment="1">
      <alignment horizontal="left" vertical="center"/>
    </xf>
    <xf numFmtId="0" fontId="52" fillId="0" borderId="74" xfId="0" applyFont="1" applyBorder="1" applyAlignment="1">
      <alignment horizontal="left" vertical="center"/>
    </xf>
    <xf numFmtId="0" fontId="5" fillId="23" borderId="50" xfId="0" applyFont="1" applyFill="1" applyBorder="1" applyAlignment="1">
      <alignment horizontal="center" vertical="center" wrapText="1"/>
    </xf>
    <xf numFmtId="0" fontId="5" fillId="23" borderId="52" xfId="0" applyFont="1" applyFill="1" applyBorder="1" applyAlignment="1">
      <alignment horizontal="center" vertical="center"/>
    </xf>
    <xf numFmtId="0" fontId="5" fillId="0" borderId="72"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73" xfId="0" applyNumberFormat="1" applyFont="1" applyFill="1" applyBorder="1" applyAlignment="1" applyProtection="1">
      <alignment horizontal="center" vertical="center" wrapText="1"/>
    </xf>
    <xf numFmtId="0" fontId="5" fillId="23" borderId="69" xfId="0" applyFont="1" applyFill="1" applyBorder="1" applyAlignment="1">
      <alignment horizontal="center" vertical="center" wrapText="1"/>
    </xf>
    <xf numFmtId="0" fontId="5" fillId="23" borderId="70" xfId="0" applyFont="1" applyFill="1" applyBorder="1" applyAlignment="1">
      <alignment horizontal="center" vertical="center" wrapText="1"/>
    </xf>
    <xf numFmtId="0" fontId="5" fillId="23" borderId="72" xfId="0" applyFont="1" applyFill="1" applyBorder="1" applyAlignment="1">
      <alignment horizontal="center" vertical="center" wrapText="1"/>
    </xf>
    <xf numFmtId="0" fontId="5" fillId="23" borderId="4" xfId="0" applyFont="1" applyFill="1" applyBorder="1" applyAlignment="1">
      <alignment horizontal="center" vertical="center" wrapText="1"/>
    </xf>
    <xf numFmtId="0" fontId="5" fillId="23" borderId="70" xfId="0" applyFont="1" applyFill="1" applyBorder="1" applyAlignment="1" applyProtection="1">
      <alignment horizontal="center" vertical="center" wrapText="1"/>
    </xf>
    <xf numFmtId="0" fontId="5" fillId="23" borderId="0" xfId="0" applyFont="1" applyFill="1" applyBorder="1" applyAlignment="1" applyProtection="1">
      <alignment horizontal="center" vertical="center" wrapText="1"/>
    </xf>
    <xf numFmtId="0" fontId="5" fillId="23" borderId="65" xfId="0" applyFont="1" applyFill="1" applyBorder="1" applyAlignment="1" applyProtection="1">
      <alignment horizontal="center" vertical="center" wrapText="1"/>
    </xf>
    <xf numFmtId="0" fontId="5" fillId="23" borderId="69" xfId="0" applyFont="1" applyFill="1" applyBorder="1" applyAlignment="1" applyProtection="1">
      <alignment horizontal="center" vertical="center" wrapText="1"/>
    </xf>
    <xf numFmtId="0" fontId="5" fillId="23" borderId="13" xfId="0" applyFont="1" applyFill="1" applyBorder="1" applyAlignment="1" applyProtection="1">
      <alignment horizontal="center" vertical="center" wrapText="1"/>
    </xf>
    <xf numFmtId="0" fontId="5" fillId="23" borderId="41" xfId="0" applyFont="1" applyFill="1" applyBorder="1" applyAlignment="1" applyProtection="1">
      <alignment horizontal="center" vertical="center" wrapText="1"/>
    </xf>
    <xf numFmtId="0" fontId="5" fillId="23" borderId="42" xfId="0" applyFont="1" applyFill="1" applyBorder="1" applyAlignment="1" applyProtection="1">
      <alignment horizontal="center" vertical="center" wrapText="1"/>
    </xf>
    <xf numFmtId="0" fontId="5" fillId="23" borderId="63" xfId="0" applyFont="1" applyFill="1" applyBorder="1" applyAlignment="1" applyProtection="1">
      <alignment horizontal="center" vertical="center" wrapText="1"/>
    </xf>
    <xf numFmtId="0" fontId="5" fillId="21" borderId="62" xfId="0" applyFont="1" applyFill="1" applyBorder="1" applyAlignment="1" applyProtection="1">
      <alignment horizontal="center" vertical="center"/>
    </xf>
    <xf numFmtId="0" fontId="5" fillId="21" borderId="63" xfId="0" applyFont="1" applyFill="1" applyBorder="1" applyAlignment="1" applyProtection="1">
      <alignment horizontal="center" vertical="center"/>
    </xf>
    <xf numFmtId="0" fontId="5" fillId="21" borderId="43" xfId="0" applyFont="1" applyFill="1" applyBorder="1" applyAlignment="1" applyProtection="1">
      <alignment horizontal="center" vertical="center"/>
    </xf>
    <xf numFmtId="0" fontId="0" fillId="21" borderId="43" xfId="0" applyFill="1" applyBorder="1" applyAlignment="1">
      <alignment vertical="center"/>
    </xf>
    <xf numFmtId="0" fontId="0" fillId="21" borderId="46" xfId="0" applyFill="1" applyBorder="1" applyAlignment="1">
      <alignment horizontal="center" vertical="center"/>
    </xf>
    <xf numFmtId="0" fontId="0" fillId="21" borderId="42" xfId="0" applyFill="1" applyBorder="1" applyAlignment="1">
      <alignment vertical="center"/>
    </xf>
    <xf numFmtId="0" fontId="0" fillId="21" borderId="64" xfId="0" applyFill="1" applyBorder="1" applyAlignment="1">
      <alignment vertical="center"/>
    </xf>
    <xf numFmtId="49" fontId="5" fillId="24" borderId="65" xfId="0" applyNumberFormat="1" applyFont="1" applyFill="1" applyBorder="1" applyAlignment="1" applyProtection="1">
      <alignment horizontal="center" vertical="center"/>
    </xf>
    <xf numFmtId="0" fontId="5" fillId="24" borderId="66" xfId="0" applyNumberFormat="1" applyFont="1" applyFill="1" applyBorder="1" applyAlignment="1" applyProtection="1">
      <alignment horizontal="center" vertical="center"/>
    </xf>
    <xf numFmtId="0" fontId="5" fillId="24" borderId="33" xfId="0" applyFont="1" applyFill="1" applyBorder="1" applyAlignment="1" applyProtection="1">
      <alignment horizontal="center" vertical="center" wrapText="1"/>
    </xf>
    <xf numFmtId="0" fontId="5" fillId="24" borderId="67" xfId="0" applyFont="1" applyFill="1" applyBorder="1" applyAlignment="1" applyProtection="1">
      <alignment horizontal="center" vertical="center" wrapText="1"/>
    </xf>
    <xf numFmtId="49" fontId="5" fillId="0" borderId="47" xfId="0" applyNumberFormat="1" applyFont="1" applyFill="1" applyBorder="1" applyAlignment="1" applyProtection="1">
      <alignment horizontal="center" vertical="center"/>
    </xf>
    <xf numFmtId="49" fontId="0" fillId="0" borderId="30" xfId="0" applyNumberFormat="1" applyBorder="1" applyAlignment="1">
      <alignment horizontal="center" vertical="center"/>
    </xf>
    <xf numFmtId="49" fontId="5" fillId="0" borderId="49" xfId="0" applyNumberFormat="1" applyFont="1" applyFill="1" applyBorder="1" applyAlignment="1" applyProtection="1">
      <alignment horizontal="center" vertical="center"/>
    </xf>
    <xf numFmtId="49" fontId="5" fillId="0" borderId="67" xfId="0" applyNumberFormat="1" applyFont="1" applyFill="1" applyBorder="1" applyAlignment="1" applyProtection="1">
      <alignment horizontal="center" vertical="center"/>
    </xf>
    <xf numFmtId="49" fontId="5" fillId="0" borderId="68" xfId="0" applyNumberFormat="1" applyFont="1" applyFill="1" applyBorder="1" applyAlignment="1" applyProtection="1">
      <alignment horizontal="center" vertical="center"/>
    </xf>
    <xf numFmtId="49" fontId="5" fillId="0" borderId="33" xfId="0" applyNumberFormat="1" applyFont="1" applyFill="1" applyBorder="1" applyAlignment="1" applyProtection="1">
      <alignment horizontal="center" vertical="center" wrapText="1"/>
    </xf>
    <xf numFmtId="49" fontId="0" fillId="0" borderId="67" xfId="0" applyNumberFormat="1" applyBorder="1" applyAlignment="1">
      <alignment vertical="center" wrapText="1"/>
    </xf>
    <xf numFmtId="49" fontId="0" fillId="0" borderId="32" xfId="0" applyNumberFormat="1" applyBorder="1" applyAlignment="1">
      <alignment vertical="center" wrapText="1"/>
    </xf>
    <xf numFmtId="0" fontId="8" fillId="0" borderId="33" xfId="0" applyFont="1" applyBorder="1" applyAlignment="1" applyProtection="1">
      <alignment horizontal="left" vertical="center" wrapText="1"/>
    </xf>
    <xf numFmtId="0" fontId="8" fillId="0" borderId="67" xfId="0" applyFont="1" applyBorder="1" applyAlignment="1" applyProtection="1">
      <alignment horizontal="left" vertical="center" wrapText="1"/>
    </xf>
    <xf numFmtId="0" fontId="8" fillId="0" borderId="32" xfId="0" applyFont="1" applyBorder="1" applyAlignment="1" applyProtection="1">
      <alignment horizontal="left" vertical="center" wrapText="1"/>
    </xf>
    <xf numFmtId="0" fontId="8" fillId="0" borderId="68" xfId="0" applyFont="1" applyBorder="1" applyAlignment="1" applyProtection="1">
      <alignment horizontal="left" vertical="center" wrapText="1"/>
    </xf>
    <xf numFmtId="0" fontId="8" fillId="0" borderId="5" xfId="0" applyFont="1" applyFill="1" applyBorder="1" applyAlignment="1" applyProtection="1">
      <alignment horizontal="left" vertical="center" wrapText="1"/>
    </xf>
    <xf numFmtId="0" fontId="8" fillId="0" borderId="74" xfId="0" applyFont="1" applyFill="1" applyBorder="1" applyAlignment="1" applyProtection="1">
      <alignment horizontal="left" vertical="center" wrapText="1"/>
    </xf>
  </cellXfs>
  <cellStyles count="61">
    <cellStyle name="〰" xfId="1"/>
    <cellStyle name="〰〰" xfId="2"/>
    <cellStyle name="〰〰　0" xfId="3"/>
    <cellStyle name="〰0〰" xfId="4"/>
    <cellStyle name="〰〰0" xfId="5"/>
    <cellStyle name="〰〰〰0" xfId="6"/>
    <cellStyle name="Calc Currency (0)" xfId="7"/>
    <cellStyle name="entry" xfId="8"/>
    <cellStyle name="Header1" xfId="9"/>
    <cellStyle name="Header2" xfId="10"/>
    <cellStyle name="Normal - Style1" xfId="11"/>
    <cellStyle name="Normal_#18-Internet" xfId="12"/>
    <cellStyle name="price" xfId="13"/>
    <cellStyle name="revised" xfId="14"/>
    <cellStyle name="section" xfId="15"/>
    <cellStyle name="subhead" xfId="16"/>
    <cellStyle name="title" xfId="17"/>
    <cellStyle name="スタイル 1" xfId="18"/>
    <cellStyle name="スタイル 10" xfId="19"/>
    <cellStyle name="スタイル 11" xfId="20"/>
    <cellStyle name="スタイル 12" xfId="21"/>
    <cellStyle name="スタイル 13" xfId="22"/>
    <cellStyle name="スタイル 14" xfId="23"/>
    <cellStyle name="スタイル 15" xfId="24"/>
    <cellStyle name="スタイル 16" xfId="25"/>
    <cellStyle name="スタイル 17" xfId="26"/>
    <cellStyle name="スタイル 18" xfId="27"/>
    <cellStyle name="スタイル 2" xfId="28"/>
    <cellStyle name="スタイル 3" xfId="29"/>
    <cellStyle name="スタイル 4" xfId="30"/>
    <cellStyle name="スタイル 5" xfId="31"/>
    <cellStyle name="スタイル 6" xfId="32"/>
    <cellStyle name="スタイル 7" xfId="33"/>
    <cellStyle name="スタイル 8" xfId="34"/>
    <cellStyle name="スタイル 9" xfId="35"/>
    <cellStyle name="だ" xfId="36"/>
    <cellStyle name="パーセント 2 4" xfId="37"/>
    <cellStyle name="ハイパーリンク 2" xfId="38"/>
    <cellStyle name="も" xfId="39"/>
    <cellStyle name="下点線" xfId="40"/>
    <cellStyle name="桁区切り 2 2" xfId="41"/>
    <cellStyle name="咋e" xfId="42"/>
    <cellStyle name="標準" xfId="0" builtinId="0"/>
    <cellStyle name="標準 10 3" xfId="43"/>
    <cellStyle name="標準 16 2" xfId="44"/>
    <cellStyle name="標準 2" xfId="45"/>
    <cellStyle name="標準 3" xfId="46"/>
    <cellStyle name="標準 4" xfId="47"/>
    <cellStyle name="標準 4 2" xfId="60"/>
    <cellStyle name="標準 5" xfId="59"/>
    <cellStyle name="標準 6" xfId="58"/>
    <cellStyle name="標準_~0012447" xfId="48"/>
    <cellStyle name="標準_QMSI_PA_F_MPS2" xfId="49"/>
    <cellStyle name="標準_SCM用シート_QMSI_PP_T_S_WRP" xfId="50"/>
    <cellStyle name="冉0" xfId="51"/>
    <cellStyle name="剑" xfId="52"/>
    <cellStyle name="暊e" xfId="53"/>
    <cellStyle name="湪" xfId="54"/>
    <cellStyle name="灎}" xfId="55"/>
    <cellStyle name="箊" xfId="56"/>
    <cellStyle name="誖" xfId="57"/>
  </cellStyles>
  <dxfs count="30">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653415</xdr:colOff>
      <xdr:row>11</xdr:row>
      <xdr:rowOff>228600</xdr:rowOff>
    </xdr:from>
    <xdr:to>
      <xdr:col>8</xdr:col>
      <xdr:colOff>918208</xdr:colOff>
      <xdr:row>12</xdr:row>
      <xdr:rowOff>400050</xdr:rowOff>
    </xdr:to>
    <xdr:sp macro="" textlink="">
      <xdr:nvSpPr>
        <xdr:cNvPr id="2" name="AutoShape 1">
          <a:extLst>
            <a:ext uri="{FF2B5EF4-FFF2-40B4-BE49-F238E27FC236}">
              <a16:creationId xmlns="" xmlns:a16="http://schemas.microsoft.com/office/drawing/2014/main" id="{00000000-0008-0000-0100-000002000000}"/>
            </a:ext>
          </a:extLst>
        </xdr:cNvPr>
        <xdr:cNvSpPr>
          <a:spLocks noChangeArrowheads="1"/>
        </xdr:cNvSpPr>
      </xdr:nvSpPr>
      <xdr:spPr bwMode="auto">
        <a:xfrm>
          <a:off x="4324350" y="4495800"/>
          <a:ext cx="6048375" cy="676275"/>
        </a:xfrm>
        <a:prstGeom prst="roundRect">
          <a:avLst>
            <a:gd name="adj" fmla="val 16667"/>
          </a:avLst>
        </a:prstGeom>
        <a:solidFill>
          <a:srgbClr val="FFFFFF"/>
        </a:solidFill>
        <a:ln w="9525">
          <a:solidFill>
            <a:srgbClr val="000000"/>
          </a:solidFill>
          <a:round/>
          <a:headEnd/>
          <a:tailEnd/>
        </a:ln>
      </xdr:spPr>
      <xdr:txBody>
        <a:bodyPr vertOverflow="clip" wrap="square" lIns="36576" tIns="22860" rIns="36576" bIns="0" anchor="t" upright="1"/>
        <a:lstStyle/>
        <a:p>
          <a:pPr algn="ctr" rtl="0">
            <a:defRPr sz="1000"/>
          </a:pPr>
          <a:r>
            <a:rPr lang="ja-JP" altLang="en-US" sz="1800" b="0" i="0" u="none" strike="noStrike" baseline="0">
              <a:solidFill>
                <a:srgbClr val="000000"/>
              </a:solidFill>
              <a:latin typeface="ＭＳ Ｐゴシック"/>
              <a:ea typeface="ＭＳ Ｐゴシック"/>
            </a:rPr>
            <a:t>テスト計画書参照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01\job\Temp\notesEA312D\&#12509;&#12540;&#12479;&#12523;&#19968;&#26412;&#21270;_&#30011;&#38754;&#22793;&#26356;&#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一覧"/>
      <sheetName val="一覧・検索画面"/>
      <sheetName val="見積・発番連携"/>
      <sheetName val="案件基本画面"/>
      <sheetName val="アイテム一覧～詳細"/>
      <sheetName val="DL項目"/>
      <sheetName val="案件アイテムフィードバック方法"/>
      <sheetName val="COR対応処理"/>
      <sheetName val="データ項目まとめ"/>
      <sheetName val="アイテム操作"/>
      <sheetName val="メール内容"/>
      <sheetName val="画面遷移"/>
      <sheetName val="ソート項目"/>
      <sheetName val="複写関連制限"/>
      <sheetName val="確認事項"/>
      <sheetName val="アップロード"/>
      <sheetName val="項番複写"/>
      <sheetName val="標準項番関連"/>
      <sheetName val="COR対応処理(アイテムフィードバック)"/>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121"/>
  <sheetViews>
    <sheetView zoomScaleNormal="100" zoomScaleSheetLayoutView="100" workbookViewId="0">
      <selection activeCell="E15" sqref="E15:F16"/>
    </sheetView>
  </sheetViews>
  <sheetFormatPr defaultColWidth="10.42578125" defaultRowHeight="12"/>
  <cols>
    <col min="1" max="1" width="1.5703125" style="54" customWidth="1"/>
    <col min="2" max="2" width="12.85546875" style="54" customWidth="1"/>
    <col min="3" max="3" width="13.5703125" style="54" customWidth="1"/>
    <col min="4" max="4" width="10.5703125" style="54" customWidth="1"/>
    <col min="5" max="5" width="9.5703125" style="54" customWidth="1"/>
    <col min="6" max="6" width="9" style="54" customWidth="1"/>
    <col min="7" max="11" width="12.5703125" style="54" customWidth="1"/>
    <col min="12" max="16384" width="10.42578125" style="54"/>
  </cols>
  <sheetData>
    <row r="1" spans="1:11">
      <c r="A1" s="53"/>
      <c r="B1" s="78" t="s">
        <v>49</v>
      </c>
      <c r="C1" s="53"/>
      <c r="D1" s="53"/>
      <c r="E1" s="53"/>
      <c r="F1" s="53"/>
    </row>
    <row r="2" spans="1:11">
      <c r="A2" s="53"/>
      <c r="B2" s="79" t="s">
        <v>46</v>
      </c>
      <c r="C2" s="53"/>
      <c r="D2" s="53"/>
      <c r="E2" s="53"/>
      <c r="F2" s="53"/>
    </row>
    <row r="3" spans="1:11">
      <c r="A3" s="53"/>
      <c r="B3" s="79" t="s">
        <v>47</v>
      </c>
      <c r="C3" s="53"/>
      <c r="D3" s="53"/>
      <c r="E3" s="53"/>
      <c r="F3" s="53"/>
    </row>
    <row r="4" spans="1:11">
      <c r="A4" s="53"/>
      <c r="B4" s="79" t="s">
        <v>48</v>
      </c>
      <c r="C4" s="53"/>
      <c r="D4" s="53"/>
      <c r="E4" s="53"/>
      <c r="F4" s="53"/>
    </row>
    <row r="5" spans="1:11">
      <c r="A5" s="53"/>
      <c r="B5" s="53"/>
      <c r="C5" s="53"/>
      <c r="D5" s="53"/>
      <c r="E5" s="53"/>
      <c r="F5" s="53"/>
    </row>
    <row r="6" spans="1:11" ht="17.25">
      <c r="A6" s="55"/>
      <c r="B6" s="55"/>
      <c r="C6" s="55"/>
      <c r="D6" s="82" t="s">
        <v>50</v>
      </c>
      <c r="E6" s="82"/>
      <c r="F6" s="82"/>
      <c r="G6" s="82"/>
      <c r="H6" s="81"/>
      <c r="I6" s="81"/>
    </row>
    <row r="7" spans="1:11" ht="5.25" customHeight="1">
      <c r="A7" s="55"/>
      <c r="B7" s="55"/>
      <c r="C7" s="55"/>
      <c r="D7" s="80"/>
      <c r="E7" s="80"/>
      <c r="F7" s="80"/>
      <c r="G7" s="80"/>
      <c r="H7" s="81"/>
      <c r="I7" s="55"/>
    </row>
    <row r="8" spans="1:11" ht="21" customHeight="1">
      <c r="A8" s="56"/>
      <c r="B8" s="94" t="s">
        <v>3</v>
      </c>
      <c r="C8" s="95" t="s">
        <v>4</v>
      </c>
      <c r="D8" s="95"/>
      <c r="E8" s="95"/>
      <c r="F8" s="95"/>
      <c r="G8" s="221" t="s">
        <v>104</v>
      </c>
      <c r="H8" s="221"/>
      <c r="I8" s="96" t="s">
        <v>77</v>
      </c>
      <c r="J8" s="228" t="s">
        <v>5</v>
      </c>
      <c r="K8" s="229"/>
    </row>
    <row r="9" spans="1:11" ht="58.5" customHeight="1">
      <c r="A9" s="56"/>
      <c r="B9" s="1"/>
      <c r="C9" s="209" t="s">
        <v>170</v>
      </c>
      <c r="D9" s="210"/>
      <c r="E9" s="210"/>
      <c r="F9" s="210"/>
      <c r="G9" s="222"/>
      <c r="H9" s="223"/>
      <c r="I9" s="72"/>
      <c r="J9" s="233" t="s">
        <v>128</v>
      </c>
      <c r="K9" s="234"/>
    </row>
    <row r="10" spans="1:11" ht="7.5" customHeight="1">
      <c r="A10" s="56"/>
      <c r="B10" s="57"/>
      <c r="C10" s="184"/>
      <c r="D10" s="57"/>
      <c r="E10" s="57"/>
      <c r="F10" s="57"/>
      <c r="G10" s="57"/>
      <c r="H10" s="57"/>
      <c r="I10" s="57"/>
      <c r="J10" s="57"/>
      <c r="K10" s="57"/>
    </row>
    <row r="11" spans="1:11" ht="14.25" customHeight="1">
      <c r="A11" s="56"/>
      <c r="B11" s="97" t="s">
        <v>44</v>
      </c>
      <c r="C11" s="98"/>
      <c r="D11" s="98"/>
      <c r="E11" s="98"/>
      <c r="F11" s="98"/>
      <c r="G11" s="98"/>
      <c r="H11" s="99" t="s">
        <v>81</v>
      </c>
      <c r="I11" s="98"/>
      <c r="J11" s="98"/>
      <c r="K11" s="100"/>
    </row>
    <row r="12" spans="1:11" ht="14.25" customHeight="1">
      <c r="A12" s="58"/>
      <c r="B12" s="101" t="s">
        <v>82</v>
      </c>
      <c r="C12" s="224" t="s">
        <v>45</v>
      </c>
      <c r="D12" s="225"/>
      <c r="E12" s="224" t="s">
        <v>51</v>
      </c>
      <c r="F12" s="226"/>
      <c r="G12" s="101" t="s">
        <v>78</v>
      </c>
      <c r="H12" s="101" t="s">
        <v>83</v>
      </c>
      <c r="I12" s="102" t="s">
        <v>80</v>
      </c>
      <c r="J12" s="102" t="s">
        <v>79</v>
      </c>
      <c r="K12" s="101" t="s">
        <v>119</v>
      </c>
    </row>
    <row r="13" spans="1:11" ht="12" customHeight="1">
      <c r="A13" s="58"/>
      <c r="B13" s="185" t="s">
        <v>129</v>
      </c>
      <c r="C13" s="187">
        <f>IF(J14&lt;&gt;"",J14,"")</f>
        <v>43486</v>
      </c>
      <c r="D13" s="188"/>
      <c r="E13" s="198" t="s">
        <v>52</v>
      </c>
      <c r="F13" s="199"/>
      <c r="G13" s="166" t="s">
        <v>131</v>
      </c>
      <c r="H13" s="166" t="s">
        <v>133</v>
      </c>
      <c r="I13" s="168"/>
      <c r="J13" s="166" t="s">
        <v>134</v>
      </c>
      <c r="K13" s="170"/>
    </row>
    <row r="14" spans="1:11" ht="12" customHeight="1">
      <c r="A14" s="58"/>
      <c r="B14" s="186"/>
      <c r="C14" s="189"/>
      <c r="D14" s="190"/>
      <c r="E14" s="200"/>
      <c r="F14" s="201"/>
      <c r="G14" s="167">
        <v>43483</v>
      </c>
      <c r="H14" s="167">
        <v>43486</v>
      </c>
      <c r="I14" s="169"/>
      <c r="J14" s="167">
        <v>43486</v>
      </c>
      <c r="K14" s="170"/>
    </row>
    <row r="15" spans="1:11" ht="12" customHeight="1">
      <c r="A15" s="58"/>
      <c r="B15" s="185"/>
      <c r="C15" s="187"/>
      <c r="D15" s="188"/>
      <c r="E15" s="198"/>
      <c r="F15" s="199"/>
      <c r="G15" s="166"/>
      <c r="H15" s="166"/>
      <c r="I15" s="168"/>
      <c r="J15" s="166"/>
      <c r="K15" s="170"/>
    </row>
    <row r="16" spans="1:11" ht="12" customHeight="1">
      <c r="A16" s="58"/>
      <c r="B16" s="186"/>
      <c r="C16" s="189"/>
      <c r="D16" s="190"/>
      <c r="E16" s="200"/>
      <c r="F16" s="201"/>
      <c r="G16" s="167"/>
      <c r="H16" s="167"/>
      <c r="I16" s="169"/>
      <c r="J16" s="167"/>
      <c r="K16" s="170"/>
    </row>
    <row r="17" spans="1:11" ht="12" customHeight="1">
      <c r="A17" s="58"/>
      <c r="B17" s="185"/>
      <c r="C17" s="187" t="str">
        <f>IF(K18&lt;&gt;"",K18,"")</f>
        <v/>
      </c>
      <c r="D17" s="188"/>
      <c r="E17" s="198"/>
      <c r="F17" s="199"/>
      <c r="G17" s="73"/>
      <c r="H17" s="73"/>
      <c r="I17" s="73"/>
      <c r="J17" s="73"/>
      <c r="K17" s="73"/>
    </row>
    <row r="18" spans="1:11" ht="12" customHeight="1">
      <c r="A18" s="58"/>
      <c r="B18" s="186"/>
      <c r="C18" s="189"/>
      <c r="D18" s="190"/>
      <c r="E18" s="200"/>
      <c r="F18" s="201"/>
      <c r="G18" s="93"/>
      <c r="H18" s="93"/>
      <c r="I18" s="93"/>
      <c r="J18" s="93"/>
      <c r="K18" s="93"/>
    </row>
    <row r="19" spans="1:11" ht="6.75" customHeight="1">
      <c r="A19" s="59"/>
      <c r="B19" s="60"/>
      <c r="C19" s="60"/>
      <c r="D19" s="60"/>
      <c r="E19" s="60"/>
      <c r="F19" s="60"/>
      <c r="G19" s="60"/>
      <c r="H19" s="60"/>
      <c r="I19" s="60"/>
      <c r="J19" s="61"/>
      <c r="K19" s="61"/>
    </row>
    <row r="20" spans="1:11" ht="54.75" customHeight="1">
      <c r="A20" s="56"/>
      <c r="B20" s="103" t="s">
        <v>53</v>
      </c>
      <c r="C20" s="104"/>
      <c r="D20" s="214" t="s">
        <v>84</v>
      </c>
      <c r="E20" s="214"/>
      <c r="F20" s="214"/>
      <c r="G20" s="214"/>
      <c r="H20" s="214"/>
      <c r="I20" s="214"/>
      <c r="J20" s="214"/>
      <c r="K20" s="215"/>
    </row>
    <row r="21" spans="1:11" ht="18" customHeight="1">
      <c r="A21" s="56"/>
      <c r="B21" s="3" t="s">
        <v>85</v>
      </c>
      <c r="C21" s="2" t="s">
        <v>86</v>
      </c>
      <c r="D21" s="217" t="s">
        <v>87</v>
      </c>
      <c r="E21" s="218"/>
      <c r="F21" s="218"/>
      <c r="G21" s="218"/>
      <c r="H21" s="218"/>
      <c r="I21" s="218"/>
      <c r="J21" s="218"/>
      <c r="K21" s="219"/>
    </row>
    <row r="22" spans="1:11" ht="18" customHeight="1">
      <c r="A22" s="56"/>
      <c r="B22" s="74"/>
      <c r="C22" s="75"/>
      <c r="D22" s="191"/>
      <c r="E22" s="191"/>
      <c r="F22" s="191"/>
      <c r="G22" s="191"/>
      <c r="H22" s="191"/>
      <c r="I22" s="191"/>
      <c r="J22" s="191"/>
      <c r="K22" s="191"/>
    </row>
    <row r="23" spans="1:11" ht="18" customHeight="1">
      <c r="A23" s="56"/>
      <c r="B23" s="74"/>
      <c r="C23" s="75"/>
      <c r="D23" s="193"/>
      <c r="E23" s="194"/>
      <c r="F23" s="194"/>
      <c r="G23" s="194"/>
      <c r="H23" s="194"/>
      <c r="I23" s="194"/>
      <c r="J23" s="194"/>
      <c r="K23" s="195"/>
    </row>
    <row r="24" spans="1:11" ht="18" customHeight="1">
      <c r="A24" s="56"/>
      <c r="B24" s="74"/>
      <c r="C24" s="75"/>
      <c r="D24" s="193"/>
      <c r="E24" s="194"/>
      <c r="F24" s="194"/>
      <c r="G24" s="194"/>
      <c r="H24" s="194"/>
      <c r="I24" s="194"/>
      <c r="J24" s="194"/>
      <c r="K24" s="195"/>
    </row>
    <row r="25" spans="1:11" ht="18" customHeight="1">
      <c r="A25" s="56"/>
      <c r="B25" s="74"/>
      <c r="C25" s="75"/>
      <c r="D25" s="193"/>
      <c r="E25" s="194"/>
      <c r="F25" s="194"/>
      <c r="G25" s="194"/>
      <c r="H25" s="194"/>
      <c r="I25" s="194"/>
      <c r="J25" s="194"/>
      <c r="K25" s="195"/>
    </row>
    <row r="26" spans="1:11" ht="18" customHeight="1">
      <c r="B26" s="74"/>
      <c r="C26" s="76"/>
      <c r="D26" s="192"/>
      <c r="E26" s="192"/>
      <c r="F26" s="192"/>
      <c r="G26" s="192"/>
      <c r="H26" s="192"/>
      <c r="I26" s="192"/>
      <c r="J26" s="192"/>
      <c r="K26" s="192"/>
    </row>
    <row r="27" spans="1:11" ht="8.25" customHeight="1">
      <c r="B27" s="57"/>
      <c r="C27" s="196"/>
      <c r="D27" s="197"/>
      <c r="E27" s="197"/>
      <c r="F27" s="197"/>
      <c r="G27" s="197"/>
      <c r="H27" s="197"/>
      <c r="I27" s="197"/>
      <c r="J27" s="197"/>
      <c r="K27" s="197"/>
    </row>
    <row r="28" spans="1:11" ht="20.100000000000001" customHeight="1">
      <c r="B28" s="103" t="s">
        <v>54</v>
      </c>
      <c r="C28" s="104"/>
      <c r="D28" s="105" t="s">
        <v>103</v>
      </c>
      <c r="E28" s="106"/>
      <c r="F28" s="106"/>
      <c r="G28" s="106"/>
      <c r="H28" s="106"/>
      <c r="I28" s="106"/>
      <c r="J28" s="106"/>
      <c r="K28" s="104"/>
    </row>
    <row r="29" spans="1:11" ht="19.5" customHeight="1">
      <c r="B29" s="203" t="s">
        <v>88</v>
      </c>
      <c r="C29" s="2" t="s">
        <v>90</v>
      </c>
      <c r="D29" s="191" t="s">
        <v>120</v>
      </c>
      <c r="E29" s="211"/>
      <c r="F29" s="211"/>
      <c r="G29" s="211"/>
      <c r="H29" s="211"/>
      <c r="I29" s="211"/>
      <c r="J29" s="211"/>
      <c r="K29" s="211"/>
    </row>
    <row r="30" spans="1:11" ht="19.5" customHeight="1">
      <c r="B30" s="203"/>
      <c r="C30" s="2" t="s">
        <v>91</v>
      </c>
      <c r="D30" s="191" t="s">
        <v>120</v>
      </c>
      <c r="E30" s="211"/>
      <c r="F30" s="211"/>
      <c r="G30" s="211"/>
      <c r="H30" s="211"/>
      <c r="I30" s="211"/>
      <c r="J30" s="211"/>
      <c r="K30" s="211"/>
    </row>
    <row r="31" spans="1:11" ht="19.5" customHeight="1">
      <c r="B31" s="203" t="s">
        <v>89</v>
      </c>
      <c r="C31" s="2" t="s">
        <v>90</v>
      </c>
      <c r="D31" s="212" t="s">
        <v>120</v>
      </c>
      <c r="E31" s="212"/>
      <c r="F31" s="212"/>
      <c r="G31" s="212"/>
      <c r="H31" s="212"/>
      <c r="I31" s="212"/>
      <c r="J31" s="212"/>
      <c r="K31" s="212"/>
    </row>
    <row r="32" spans="1:11" ht="19.5" customHeight="1">
      <c r="B32" s="203"/>
      <c r="C32" s="2" t="s">
        <v>91</v>
      </c>
      <c r="D32" s="212" t="s">
        <v>120</v>
      </c>
      <c r="E32" s="213"/>
      <c r="F32" s="213"/>
      <c r="G32" s="213"/>
      <c r="H32" s="213"/>
      <c r="I32" s="213"/>
      <c r="J32" s="213"/>
      <c r="K32" s="213"/>
    </row>
    <row r="33" spans="2:11" ht="7.5" customHeight="1">
      <c r="B33" s="57"/>
      <c r="C33" s="216"/>
      <c r="D33" s="216"/>
      <c r="E33" s="216"/>
      <c r="F33" s="216"/>
      <c r="G33" s="216"/>
      <c r="H33" s="216"/>
      <c r="I33" s="216"/>
      <c r="J33" s="216"/>
      <c r="K33" s="216"/>
    </row>
    <row r="34" spans="2:11" ht="67.5" customHeight="1">
      <c r="B34" s="103" t="s">
        <v>55</v>
      </c>
      <c r="C34" s="104"/>
      <c r="D34" s="214" t="s">
        <v>107</v>
      </c>
      <c r="E34" s="214"/>
      <c r="F34" s="214"/>
      <c r="G34" s="214"/>
      <c r="H34" s="214"/>
      <c r="I34" s="214"/>
      <c r="J34" s="214"/>
      <c r="K34" s="215"/>
    </row>
    <row r="35" spans="2:11" s="65" customFormat="1" ht="25.5" customHeight="1">
      <c r="B35" s="107" t="s">
        <v>108</v>
      </c>
      <c r="C35" s="85" t="s">
        <v>130</v>
      </c>
      <c r="D35" s="191"/>
      <c r="E35" s="191"/>
      <c r="F35" s="191"/>
      <c r="G35" s="191"/>
      <c r="H35" s="191"/>
      <c r="I35" s="191"/>
      <c r="J35" s="191"/>
      <c r="K35" s="191"/>
    </row>
    <row r="36" spans="2:11" s="65" customFormat="1" ht="25.5" customHeight="1">
      <c r="B36" s="108"/>
      <c r="C36" s="85" t="s">
        <v>105</v>
      </c>
      <c r="D36" s="191"/>
      <c r="E36" s="191"/>
      <c r="F36" s="191"/>
      <c r="G36" s="191"/>
      <c r="H36" s="191"/>
      <c r="I36" s="191"/>
      <c r="J36" s="191"/>
      <c r="K36" s="191"/>
    </row>
    <row r="37" spans="2:11" s="65" customFormat="1" ht="25.5" customHeight="1">
      <c r="B37" s="108"/>
      <c r="C37" s="85" t="s">
        <v>106</v>
      </c>
      <c r="D37" s="191"/>
      <c r="E37" s="191"/>
      <c r="F37" s="191"/>
      <c r="G37" s="191"/>
      <c r="H37" s="191"/>
      <c r="I37" s="191"/>
      <c r="J37" s="191"/>
      <c r="K37" s="191"/>
    </row>
    <row r="38" spans="2:11" s="65" customFormat="1" ht="25.5" customHeight="1">
      <c r="B38" s="108"/>
      <c r="C38" s="83" t="s">
        <v>76</v>
      </c>
      <c r="D38" s="191"/>
      <c r="E38" s="191"/>
      <c r="F38" s="191"/>
      <c r="G38" s="191"/>
      <c r="H38" s="191"/>
      <c r="I38" s="191"/>
      <c r="J38" s="191"/>
      <c r="K38" s="191"/>
    </row>
    <row r="39" spans="2:11" s="65" customFormat="1" ht="25.5" customHeight="1">
      <c r="B39" s="109"/>
      <c r="C39" s="83" t="s">
        <v>56</v>
      </c>
      <c r="D39" s="191"/>
      <c r="E39" s="191"/>
      <c r="F39" s="191"/>
      <c r="G39" s="191"/>
      <c r="H39" s="191"/>
      <c r="I39" s="191"/>
      <c r="J39" s="191"/>
      <c r="K39" s="191"/>
    </row>
    <row r="40" spans="2:11" s="65" customFormat="1" ht="25.5" customHeight="1">
      <c r="B40" s="108"/>
      <c r="C40" s="83" t="s">
        <v>112</v>
      </c>
      <c r="D40" s="191"/>
      <c r="E40" s="191"/>
      <c r="F40" s="191"/>
      <c r="G40" s="191"/>
      <c r="H40" s="191"/>
      <c r="I40" s="191"/>
      <c r="J40" s="191"/>
      <c r="K40" s="191"/>
    </row>
    <row r="41" spans="2:11" s="65" customFormat="1" ht="25.5" customHeight="1">
      <c r="B41" s="108"/>
      <c r="C41" s="83" t="s">
        <v>57</v>
      </c>
      <c r="D41" s="191"/>
      <c r="E41" s="191"/>
      <c r="F41" s="191"/>
      <c r="G41" s="191"/>
      <c r="H41" s="191"/>
      <c r="I41" s="191"/>
      <c r="J41" s="191"/>
      <c r="K41" s="191"/>
    </row>
    <row r="42" spans="2:11" s="65" customFormat="1" ht="25.5" customHeight="1">
      <c r="B42" s="108"/>
      <c r="C42" s="83" t="s">
        <v>58</v>
      </c>
      <c r="D42" s="191"/>
      <c r="E42" s="191"/>
      <c r="F42" s="191"/>
      <c r="G42" s="191"/>
      <c r="H42" s="191"/>
      <c r="I42" s="191"/>
      <c r="J42" s="191"/>
      <c r="K42" s="191"/>
    </row>
    <row r="43" spans="2:11" s="65" customFormat="1" ht="25.5" customHeight="1">
      <c r="B43" s="108"/>
      <c r="C43" s="83" t="s">
        <v>114</v>
      </c>
      <c r="D43" s="191"/>
      <c r="E43" s="191"/>
      <c r="F43" s="191"/>
      <c r="G43" s="191"/>
      <c r="H43" s="191"/>
      <c r="I43" s="191"/>
      <c r="J43" s="191"/>
      <c r="K43" s="191"/>
    </row>
    <row r="44" spans="2:11" s="65" customFormat="1" ht="25.5" customHeight="1">
      <c r="B44" s="110"/>
      <c r="C44" s="83"/>
      <c r="D44" s="191"/>
      <c r="E44" s="191"/>
      <c r="F44" s="191"/>
      <c r="G44" s="191"/>
      <c r="H44" s="191"/>
      <c r="I44" s="191"/>
      <c r="J44" s="191"/>
      <c r="K44" s="191"/>
    </row>
    <row r="45" spans="2:11" s="65" customFormat="1" ht="16.5" customHeight="1">
      <c r="B45" s="111" t="s">
        <v>92</v>
      </c>
      <c r="C45" s="84">
        <v>1</v>
      </c>
      <c r="D45" s="193"/>
      <c r="E45" s="194"/>
      <c r="F45" s="194"/>
      <c r="G45" s="194"/>
      <c r="H45" s="194"/>
      <c r="I45" s="194"/>
      <c r="J45" s="194"/>
      <c r="K45" s="195"/>
    </row>
    <row r="46" spans="2:11" s="65" customFormat="1" ht="16.5" customHeight="1">
      <c r="B46" s="112" t="s">
        <v>110</v>
      </c>
      <c r="C46" s="84">
        <v>2</v>
      </c>
      <c r="D46" s="193"/>
      <c r="E46" s="194"/>
      <c r="F46" s="194"/>
      <c r="G46" s="194"/>
      <c r="H46" s="194"/>
      <c r="I46" s="194"/>
      <c r="J46" s="194"/>
      <c r="K46" s="195"/>
    </row>
    <row r="47" spans="2:11" s="65" customFormat="1" ht="16.5" customHeight="1">
      <c r="B47" s="113"/>
      <c r="C47" s="84">
        <v>3</v>
      </c>
      <c r="D47" s="193"/>
      <c r="E47" s="194"/>
      <c r="F47" s="194"/>
      <c r="G47" s="194"/>
      <c r="H47" s="194"/>
      <c r="I47" s="194"/>
      <c r="J47" s="194"/>
      <c r="K47" s="195"/>
    </row>
    <row r="48" spans="2:11" ht="16.5" customHeight="1">
      <c r="B48" s="113"/>
      <c r="C48" s="84"/>
      <c r="D48" s="193"/>
      <c r="E48" s="194"/>
      <c r="F48" s="194"/>
      <c r="G48" s="194"/>
      <c r="H48" s="194"/>
      <c r="I48" s="194"/>
      <c r="J48" s="194"/>
      <c r="K48" s="195"/>
    </row>
    <row r="49" spans="1:11" ht="16.5" customHeight="1">
      <c r="B49" s="113"/>
      <c r="C49" s="84"/>
      <c r="D49" s="193"/>
      <c r="E49" s="194"/>
      <c r="F49" s="194"/>
      <c r="G49" s="194"/>
      <c r="H49" s="194"/>
      <c r="I49" s="194"/>
      <c r="J49" s="194"/>
      <c r="K49" s="195"/>
    </row>
    <row r="50" spans="1:11" ht="16.5" customHeight="1">
      <c r="B50" s="113"/>
      <c r="C50" s="84"/>
      <c r="D50" s="193"/>
      <c r="E50" s="194"/>
      <c r="F50" s="194"/>
      <c r="G50" s="194"/>
      <c r="H50" s="194"/>
      <c r="I50" s="194"/>
      <c r="J50" s="194"/>
      <c r="K50" s="195"/>
    </row>
    <row r="51" spans="1:11" ht="16.5" customHeight="1">
      <c r="B51" s="113"/>
      <c r="C51" s="84"/>
      <c r="D51" s="193"/>
      <c r="E51" s="194"/>
      <c r="F51" s="194"/>
      <c r="G51" s="194"/>
      <c r="H51" s="194"/>
      <c r="I51" s="194"/>
      <c r="J51" s="194"/>
      <c r="K51" s="195"/>
    </row>
    <row r="52" spans="1:11" ht="16.5" customHeight="1">
      <c r="B52" s="114"/>
      <c r="C52" s="84"/>
      <c r="D52" s="193"/>
      <c r="E52" s="194"/>
      <c r="F52" s="194"/>
      <c r="G52" s="194"/>
      <c r="H52" s="194"/>
      <c r="I52" s="194"/>
      <c r="J52" s="194"/>
      <c r="K52" s="195"/>
    </row>
    <row r="53" spans="1:11" ht="9" customHeight="1">
      <c r="B53" s="57"/>
      <c r="C53" s="216"/>
      <c r="D53" s="216"/>
      <c r="E53" s="216"/>
      <c r="F53" s="216"/>
      <c r="G53" s="216"/>
      <c r="H53" s="216"/>
      <c r="I53" s="216"/>
      <c r="J53" s="216"/>
      <c r="K53" s="216"/>
    </row>
    <row r="54" spans="1:11" ht="20.100000000000001" customHeight="1">
      <c r="B54" s="103" t="s">
        <v>71</v>
      </c>
      <c r="C54" s="106"/>
      <c r="D54" s="115" t="s">
        <v>95</v>
      </c>
      <c r="E54" s="106"/>
      <c r="F54" s="106"/>
      <c r="G54" s="106"/>
      <c r="H54" s="106"/>
      <c r="I54" s="106"/>
      <c r="J54" s="106"/>
      <c r="K54" s="104"/>
    </row>
    <row r="55" spans="1:11" s="66" customFormat="1" ht="16.5" customHeight="1">
      <c r="B55" s="220" t="s">
        <v>93</v>
      </c>
      <c r="C55" s="220"/>
      <c r="D55" s="207" t="s">
        <v>94</v>
      </c>
      <c r="E55" s="208"/>
      <c r="F55" s="208"/>
      <c r="G55" s="208"/>
      <c r="H55" s="208"/>
      <c r="I55" s="208"/>
      <c r="J55" s="208"/>
      <c r="K55" s="235"/>
    </row>
    <row r="56" spans="1:11" s="66" customFormat="1" ht="16.5" customHeight="1">
      <c r="B56" s="236"/>
      <c r="C56" s="236"/>
      <c r="D56" s="191"/>
      <c r="E56" s="191"/>
      <c r="F56" s="191"/>
      <c r="G56" s="191"/>
      <c r="H56" s="191"/>
      <c r="I56" s="191"/>
      <c r="J56" s="191"/>
      <c r="K56" s="191"/>
    </row>
    <row r="57" spans="1:11" s="66" customFormat="1" ht="16.5" customHeight="1">
      <c r="B57" s="236"/>
      <c r="C57" s="236"/>
      <c r="D57" s="191"/>
      <c r="E57" s="191"/>
      <c r="F57" s="191"/>
      <c r="G57" s="191"/>
      <c r="H57" s="191"/>
      <c r="I57" s="191"/>
      <c r="J57" s="191"/>
      <c r="K57" s="191"/>
    </row>
    <row r="58" spans="1:11" s="66" customFormat="1" ht="6.75" customHeight="1">
      <c r="B58" s="52"/>
      <c r="C58" s="238"/>
      <c r="D58" s="238"/>
      <c r="E58" s="238"/>
      <c r="F58" s="238"/>
      <c r="G58" s="238"/>
      <c r="H58" s="238"/>
      <c r="I58" s="238"/>
      <c r="J58" s="238"/>
      <c r="K58" s="238"/>
    </row>
    <row r="59" spans="1:11" s="66" customFormat="1" ht="57.75" customHeight="1">
      <c r="B59" s="239" t="s">
        <v>113</v>
      </c>
      <c r="C59" s="240"/>
      <c r="D59" s="214" t="s">
        <v>96</v>
      </c>
      <c r="E59" s="214"/>
      <c r="F59" s="214"/>
      <c r="G59" s="214"/>
      <c r="H59" s="214"/>
      <c r="I59" s="214"/>
      <c r="J59" s="214"/>
      <c r="K59" s="215"/>
    </row>
    <row r="60" spans="1:11" s="57" customFormat="1" ht="12.75" customHeight="1">
      <c r="A60" s="52"/>
      <c r="B60" s="237" t="s">
        <v>72</v>
      </c>
      <c r="C60" s="237"/>
      <c r="D60" s="207" t="s">
        <v>73</v>
      </c>
      <c r="E60" s="208"/>
      <c r="F60" s="116" t="s">
        <v>109</v>
      </c>
      <c r="G60" s="231" t="s">
        <v>74</v>
      </c>
      <c r="H60" s="231"/>
      <c r="I60" s="237" t="s">
        <v>75</v>
      </c>
      <c r="J60" s="237"/>
      <c r="K60" s="237"/>
    </row>
    <row r="61" spans="1:11" s="57" customFormat="1" ht="12.75">
      <c r="A61" s="52"/>
      <c r="B61" s="204"/>
      <c r="C61" s="204"/>
      <c r="D61" s="205"/>
      <c r="E61" s="206"/>
      <c r="F61" s="86"/>
      <c r="G61" s="202"/>
      <c r="H61" s="202"/>
      <c r="I61" s="204"/>
      <c r="J61" s="204"/>
      <c r="K61" s="204"/>
    </row>
    <row r="62" spans="1:11" s="57" customFormat="1" ht="12.75">
      <c r="A62" s="52"/>
      <c r="B62" s="204"/>
      <c r="C62" s="204"/>
      <c r="D62" s="205"/>
      <c r="E62" s="206"/>
      <c r="F62" s="86"/>
      <c r="G62" s="202"/>
      <c r="H62" s="202"/>
      <c r="I62" s="204"/>
      <c r="J62" s="204"/>
      <c r="K62" s="204"/>
    </row>
    <row r="63" spans="1:11" s="57" customFormat="1" ht="15" customHeight="1">
      <c r="A63" s="52"/>
      <c r="B63" s="204"/>
      <c r="C63" s="204"/>
      <c r="D63" s="205"/>
      <c r="E63" s="206"/>
      <c r="F63" s="86"/>
      <c r="G63" s="202"/>
      <c r="H63" s="202"/>
      <c r="I63" s="204"/>
      <c r="J63" s="204"/>
      <c r="K63" s="204"/>
    </row>
    <row r="64" spans="1:11" s="57" customFormat="1" ht="12.75">
      <c r="A64" s="52"/>
      <c r="B64" s="204"/>
      <c r="C64" s="204"/>
      <c r="D64" s="205"/>
      <c r="E64" s="206"/>
      <c r="F64" s="86"/>
      <c r="G64" s="202"/>
      <c r="H64" s="202"/>
      <c r="I64" s="204"/>
      <c r="J64" s="204"/>
      <c r="K64" s="204"/>
    </row>
    <row r="65" spans="1:11" s="57" customFormat="1" ht="9" customHeight="1">
      <c r="A65" s="52"/>
      <c r="B65" s="232"/>
      <c r="C65" s="232"/>
      <c r="D65" s="77"/>
      <c r="E65" s="77"/>
      <c r="F65" s="77"/>
      <c r="G65" s="77"/>
      <c r="H65" s="77"/>
      <c r="I65" s="77"/>
      <c r="J65" s="77"/>
      <c r="K65" s="77"/>
    </row>
    <row r="66" spans="1:11" s="57" customFormat="1" ht="36.75" customHeight="1">
      <c r="A66" s="52"/>
      <c r="B66" s="103" t="s">
        <v>59</v>
      </c>
      <c r="C66" s="106"/>
      <c r="D66" s="230" t="s">
        <v>97</v>
      </c>
      <c r="E66" s="214"/>
      <c r="F66" s="214"/>
      <c r="G66" s="214"/>
      <c r="H66" s="214"/>
      <c r="I66" s="214"/>
      <c r="J66" s="214"/>
      <c r="K66" s="215"/>
    </row>
    <row r="67" spans="1:11" s="57" customFormat="1" ht="12.75">
      <c r="A67" s="52"/>
      <c r="B67" s="203" t="s">
        <v>98</v>
      </c>
      <c r="C67" s="203"/>
      <c r="D67" s="203" t="s">
        <v>60</v>
      </c>
      <c r="E67" s="203"/>
      <c r="F67" s="203"/>
      <c r="G67" s="203" t="s">
        <v>61</v>
      </c>
      <c r="H67" s="203"/>
      <c r="I67" s="203"/>
      <c r="J67" s="203"/>
      <c r="K67" s="203"/>
    </row>
    <row r="68" spans="1:11" s="57" customFormat="1" ht="16.5" customHeight="1">
      <c r="A68" s="52"/>
      <c r="B68" s="202" t="s">
        <v>121</v>
      </c>
      <c r="C68" s="202"/>
      <c r="D68" s="202"/>
      <c r="E68" s="202"/>
      <c r="F68" s="202"/>
      <c r="G68" s="245"/>
      <c r="H68" s="245"/>
      <c r="I68" s="245"/>
      <c r="J68" s="245"/>
      <c r="K68" s="245"/>
    </row>
    <row r="69" spans="1:11" s="57" customFormat="1" ht="16.5" customHeight="1">
      <c r="A69" s="52"/>
      <c r="B69" s="202"/>
      <c r="C69" s="202"/>
      <c r="D69" s="202"/>
      <c r="E69" s="202"/>
      <c r="F69" s="202"/>
      <c r="G69" s="245"/>
      <c r="H69" s="245"/>
      <c r="I69" s="245"/>
      <c r="J69" s="245"/>
      <c r="K69" s="245"/>
    </row>
    <row r="70" spans="1:11" s="57" customFormat="1" ht="16.5" customHeight="1">
      <c r="A70" s="52"/>
      <c r="B70" s="202"/>
      <c r="C70" s="202"/>
      <c r="D70" s="202"/>
      <c r="E70" s="202"/>
      <c r="F70" s="202"/>
      <c r="G70" s="245"/>
      <c r="H70" s="245"/>
      <c r="I70" s="245"/>
      <c r="J70" s="245"/>
      <c r="K70" s="245"/>
    </row>
    <row r="71" spans="1:11" s="57" customFormat="1" ht="16.5" customHeight="1">
      <c r="A71" s="52"/>
      <c r="B71" s="202"/>
      <c r="C71" s="202"/>
      <c r="D71" s="202"/>
      <c r="E71" s="202"/>
      <c r="F71" s="202"/>
      <c r="G71" s="245"/>
      <c r="H71" s="245"/>
      <c r="I71" s="245"/>
      <c r="J71" s="245"/>
      <c r="K71" s="245"/>
    </row>
    <row r="72" spans="1:11" s="57" customFormat="1" ht="12.75">
      <c r="A72" s="52"/>
      <c r="B72" s="52"/>
      <c r="C72" s="238"/>
      <c r="D72" s="238"/>
      <c r="E72" s="238"/>
      <c r="F72" s="238"/>
      <c r="G72" s="238"/>
      <c r="H72" s="238"/>
      <c r="I72" s="238"/>
      <c r="J72" s="238"/>
      <c r="K72" s="238"/>
    </row>
    <row r="73" spans="1:11" s="57" customFormat="1" ht="20.100000000000001" customHeight="1">
      <c r="A73" s="52"/>
      <c r="B73" s="103" t="s">
        <v>62</v>
      </c>
      <c r="C73" s="104"/>
      <c r="D73" s="105" t="s">
        <v>99</v>
      </c>
      <c r="E73" s="106"/>
      <c r="F73" s="106"/>
      <c r="G73" s="106"/>
      <c r="H73" s="106"/>
      <c r="I73" s="106"/>
      <c r="J73" s="106"/>
      <c r="K73" s="104"/>
    </row>
    <row r="74" spans="1:11" s="57" customFormat="1" ht="18" customHeight="1">
      <c r="A74" s="52"/>
      <c r="B74" s="203" t="s">
        <v>63</v>
      </c>
      <c r="C74" s="203"/>
      <c r="D74" s="191" t="s">
        <v>122</v>
      </c>
      <c r="E74" s="191"/>
      <c r="F74" s="191"/>
      <c r="G74" s="191"/>
      <c r="H74" s="191"/>
      <c r="I74" s="191"/>
      <c r="J74" s="191"/>
      <c r="K74" s="191"/>
    </row>
    <row r="75" spans="1:11" s="57" customFormat="1" ht="18" customHeight="1">
      <c r="A75" s="52"/>
      <c r="B75" s="203" t="s">
        <v>64</v>
      </c>
      <c r="C75" s="203"/>
      <c r="D75" s="191" t="s">
        <v>122</v>
      </c>
      <c r="E75" s="191"/>
      <c r="F75" s="191"/>
      <c r="G75" s="191"/>
      <c r="H75" s="191"/>
      <c r="I75" s="191"/>
      <c r="J75" s="191"/>
      <c r="K75" s="191"/>
    </row>
    <row r="76" spans="1:11" s="57" customFormat="1" ht="18" customHeight="1">
      <c r="A76" s="52"/>
      <c r="B76" s="203" t="s">
        <v>65</v>
      </c>
      <c r="C76" s="203"/>
      <c r="D76" s="191" t="s">
        <v>122</v>
      </c>
      <c r="E76" s="191"/>
      <c r="F76" s="191"/>
      <c r="G76" s="191"/>
      <c r="H76" s="191"/>
      <c r="I76" s="191"/>
      <c r="J76" s="191"/>
      <c r="K76" s="191"/>
    </row>
    <row r="77" spans="1:11" s="57" customFormat="1" ht="18" customHeight="1">
      <c r="A77" s="52"/>
      <c r="B77" s="203" t="s">
        <v>66</v>
      </c>
      <c r="C77" s="203"/>
      <c r="D77" s="191" t="s">
        <v>122</v>
      </c>
      <c r="E77" s="191"/>
      <c r="F77" s="191"/>
      <c r="G77" s="191"/>
      <c r="H77" s="191"/>
      <c r="I77" s="191"/>
      <c r="J77" s="191"/>
      <c r="K77" s="191"/>
    </row>
    <row r="78" spans="1:11" s="57" customFormat="1" ht="18" customHeight="1">
      <c r="A78" s="52"/>
      <c r="B78" s="203" t="s">
        <v>67</v>
      </c>
      <c r="C78" s="203"/>
      <c r="D78" s="191" t="s">
        <v>122</v>
      </c>
      <c r="E78" s="191"/>
      <c r="F78" s="191"/>
      <c r="G78" s="191"/>
      <c r="H78" s="191"/>
      <c r="I78" s="191"/>
      <c r="J78" s="191"/>
      <c r="K78" s="191"/>
    </row>
    <row r="79" spans="1:11" s="57" customFormat="1" ht="9" customHeight="1">
      <c r="A79" s="52"/>
      <c r="B79" s="52"/>
      <c r="C79" s="238"/>
      <c r="D79" s="238"/>
      <c r="E79" s="238"/>
      <c r="F79" s="238"/>
      <c r="G79" s="238"/>
      <c r="H79" s="238"/>
      <c r="I79" s="238"/>
      <c r="J79" s="238"/>
      <c r="K79" s="238"/>
    </row>
    <row r="80" spans="1:11" s="57" customFormat="1" ht="20.100000000000001" customHeight="1">
      <c r="A80" s="52"/>
      <c r="B80" s="103" t="s">
        <v>68</v>
      </c>
      <c r="C80" s="104"/>
      <c r="D80" s="214" t="s">
        <v>100</v>
      </c>
      <c r="E80" s="214"/>
      <c r="F80" s="214"/>
      <c r="G80" s="214"/>
      <c r="H80" s="214"/>
      <c r="I80" s="214"/>
      <c r="J80" s="214"/>
      <c r="K80" s="215"/>
    </row>
    <row r="81" spans="1:11" s="57" customFormat="1" ht="12.75">
      <c r="A81" s="52"/>
      <c r="B81" s="203" t="s">
        <v>101</v>
      </c>
      <c r="C81" s="203"/>
      <c r="D81" s="217" t="s">
        <v>69</v>
      </c>
      <c r="E81" s="218"/>
      <c r="F81" s="218"/>
      <c r="G81" s="218"/>
      <c r="H81" s="218"/>
      <c r="I81" s="218"/>
      <c r="J81" s="218"/>
      <c r="K81" s="219"/>
    </row>
    <row r="82" spans="1:11" s="57" customFormat="1" ht="12.75">
      <c r="A82" s="52"/>
      <c r="B82" s="202" t="s">
        <v>122</v>
      </c>
      <c r="C82" s="202"/>
      <c r="D82" s="191"/>
      <c r="E82" s="191"/>
      <c r="F82" s="191"/>
      <c r="G82" s="191"/>
      <c r="H82" s="191"/>
      <c r="I82" s="191"/>
      <c r="J82" s="191"/>
      <c r="K82" s="191"/>
    </row>
    <row r="83" spans="1:11" s="57" customFormat="1" ht="12.75">
      <c r="A83" s="52"/>
      <c r="B83" s="202"/>
      <c r="C83" s="202"/>
      <c r="D83" s="191"/>
      <c r="E83" s="191"/>
      <c r="F83" s="191"/>
      <c r="G83" s="191"/>
      <c r="H83" s="191"/>
      <c r="I83" s="191"/>
      <c r="J83" s="191"/>
      <c r="K83" s="191"/>
    </row>
    <row r="84" spans="1:11" s="57" customFormat="1" ht="6.75" customHeight="1">
      <c r="A84" s="52"/>
      <c r="B84" s="52"/>
      <c r="C84" s="244"/>
      <c r="D84" s="244"/>
      <c r="E84" s="244"/>
      <c r="F84" s="244"/>
      <c r="G84" s="244"/>
      <c r="H84" s="244"/>
      <c r="I84" s="244"/>
      <c r="J84" s="244"/>
      <c r="K84" s="244"/>
    </row>
    <row r="85" spans="1:11" s="57" customFormat="1" ht="14.25" customHeight="1">
      <c r="A85" s="52"/>
      <c r="B85" s="103" t="s">
        <v>70</v>
      </c>
      <c r="C85" s="104"/>
      <c r="D85" s="105" t="s">
        <v>102</v>
      </c>
      <c r="E85" s="106"/>
      <c r="F85" s="106"/>
      <c r="G85" s="106"/>
      <c r="H85" s="106"/>
      <c r="I85" s="106"/>
      <c r="J85" s="106"/>
      <c r="K85" s="104"/>
    </row>
    <row r="86" spans="1:11" s="57" customFormat="1" ht="16.5" customHeight="1">
      <c r="A86" s="52"/>
      <c r="B86" s="3">
        <v>1</v>
      </c>
      <c r="C86" s="191" t="s">
        <v>121</v>
      </c>
      <c r="D86" s="191"/>
      <c r="E86" s="191"/>
      <c r="F86" s="191"/>
      <c r="G86" s="2">
        <v>6</v>
      </c>
      <c r="H86" s="191"/>
      <c r="I86" s="191"/>
      <c r="J86" s="191"/>
      <c r="K86" s="191"/>
    </row>
    <row r="87" spans="1:11" s="57" customFormat="1" ht="16.5" customHeight="1">
      <c r="A87" s="52"/>
      <c r="B87" s="3">
        <v>2</v>
      </c>
      <c r="C87" s="191"/>
      <c r="D87" s="191"/>
      <c r="E87" s="191"/>
      <c r="F87" s="191"/>
      <c r="G87" s="3">
        <v>7</v>
      </c>
      <c r="H87" s="191"/>
      <c r="I87" s="227"/>
      <c r="J87" s="227"/>
      <c r="K87" s="227"/>
    </row>
    <row r="88" spans="1:11" s="57" customFormat="1" ht="16.5" customHeight="1">
      <c r="A88" s="52"/>
      <c r="B88" s="3">
        <v>3</v>
      </c>
      <c r="C88" s="191"/>
      <c r="D88" s="191"/>
      <c r="E88" s="191"/>
      <c r="F88" s="191"/>
      <c r="G88" s="3">
        <v>8</v>
      </c>
      <c r="H88" s="191"/>
      <c r="I88" s="227"/>
      <c r="J88" s="227"/>
      <c r="K88" s="227"/>
    </row>
    <row r="89" spans="1:11" s="57" customFormat="1" ht="16.5" customHeight="1">
      <c r="A89" s="52"/>
      <c r="B89" s="3">
        <v>4</v>
      </c>
      <c r="C89" s="191"/>
      <c r="D89" s="191"/>
      <c r="E89" s="191"/>
      <c r="F89" s="191"/>
      <c r="G89" s="3">
        <v>9</v>
      </c>
      <c r="H89" s="191"/>
      <c r="I89" s="227"/>
      <c r="J89" s="227"/>
      <c r="K89" s="227"/>
    </row>
    <row r="90" spans="1:11" s="57" customFormat="1" ht="16.5" customHeight="1">
      <c r="A90" s="52"/>
      <c r="B90" s="3">
        <v>5</v>
      </c>
      <c r="C90" s="191"/>
      <c r="D90" s="191"/>
      <c r="E90" s="191"/>
      <c r="F90" s="191"/>
      <c r="G90" s="3">
        <v>10</v>
      </c>
      <c r="H90" s="191"/>
      <c r="I90" s="227"/>
      <c r="J90" s="227"/>
      <c r="K90" s="227"/>
    </row>
    <row r="91" spans="1:11" s="57" customFormat="1" ht="12.75">
      <c r="A91" s="52"/>
      <c r="B91" s="52"/>
      <c r="C91" s="67"/>
      <c r="D91" s="242"/>
      <c r="E91" s="243"/>
      <c r="F91" s="243"/>
      <c r="G91" s="243"/>
      <c r="H91" s="243"/>
      <c r="I91" s="243"/>
      <c r="J91" s="243"/>
      <c r="K91" s="243"/>
    </row>
    <row r="92" spans="1:11" s="57" customFormat="1" ht="12.75">
      <c r="A92" s="52"/>
      <c r="B92" s="52"/>
      <c r="C92" s="62"/>
      <c r="D92" s="63"/>
      <c r="E92" s="64"/>
      <c r="F92" s="64"/>
      <c r="G92" s="64"/>
      <c r="H92" s="64"/>
      <c r="I92" s="64"/>
      <c r="J92" s="64"/>
      <c r="K92" s="64"/>
    </row>
    <row r="93" spans="1:11" s="57" customFormat="1" ht="12.75">
      <c r="A93" s="52"/>
      <c r="B93" s="52"/>
      <c r="C93" s="62"/>
      <c r="D93" s="63"/>
      <c r="E93" s="64"/>
      <c r="F93" s="64"/>
      <c r="G93" s="64"/>
      <c r="H93" s="64"/>
      <c r="I93" s="64"/>
      <c r="J93" s="64"/>
      <c r="K93" s="64"/>
    </row>
    <row r="94" spans="1:11" s="57" customFormat="1" ht="12.75">
      <c r="A94" s="52"/>
      <c r="B94" s="52"/>
      <c r="C94" s="62"/>
      <c r="D94" s="63"/>
      <c r="E94" s="64"/>
      <c r="F94" s="64"/>
      <c r="G94" s="64"/>
      <c r="H94" s="64"/>
      <c r="I94" s="64"/>
      <c r="J94" s="64"/>
      <c r="K94" s="64"/>
    </row>
    <row r="95" spans="1:11" s="57" customFormat="1" ht="12.75">
      <c r="A95" s="52"/>
      <c r="B95" s="52"/>
      <c r="C95" s="62"/>
      <c r="D95" s="63"/>
      <c r="E95" s="64"/>
      <c r="F95" s="64"/>
      <c r="G95" s="64"/>
      <c r="H95" s="64"/>
      <c r="I95" s="64"/>
      <c r="J95" s="64"/>
      <c r="K95" s="64"/>
    </row>
    <row r="96" spans="1:11" s="57" customFormat="1" ht="12.75">
      <c r="A96" s="52"/>
      <c r="B96" s="241"/>
      <c r="C96" s="241"/>
      <c r="D96" s="241"/>
      <c r="E96" s="241"/>
      <c r="F96" s="241"/>
      <c r="G96" s="241"/>
      <c r="H96" s="241"/>
      <c r="I96" s="241"/>
      <c r="J96" s="241"/>
      <c r="K96" s="241"/>
    </row>
    <row r="97" spans="1:11" s="57" customFormat="1" ht="19.5" customHeight="1">
      <c r="A97" s="52"/>
      <c r="B97" s="52"/>
      <c r="C97" s="62"/>
      <c r="D97" s="63"/>
      <c r="E97" s="64"/>
      <c r="F97" s="64"/>
      <c r="G97" s="64"/>
      <c r="H97" s="64"/>
      <c r="I97" s="64"/>
      <c r="J97" s="64"/>
      <c r="K97" s="64"/>
    </row>
    <row r="98" spans="1:11" s="57" customFormat="1" ht="25.5" customHeight="1">
      <c r="A98" s="52"/>
      <c r="B98" s="52"/>
      <c r="C98" s="52"/>
      <c r="D98" s="52"/>
      <c r="E98" s="52"/>
      <c r="F98" s="52"/>
      <c r="G98" s="52"/>
      <c r="H98" s="52"/>
      <c r="I98" s="52"/>
      <c r="J98" s="52"/>
      <c r="K98" s="52"/>
    </row>
    <row r="99" spans="1:11" s="57" customFormat="1" ht="7.5" customHeight="1">
      <c r="A99" s="52"/>
      <c r="B99" s="52"/>
      <c r="C99" s="52"/>
      <c r="D99" s="52"/>
      <c r="E99" s="52"/>
      <c r="F99" s="52"/>
      <c r="G99" s="52"/>
      <c r="H99" s="52"/>
      <c r="I99" s="52"/>
      <c r="J99" s="52"/>
      <c r="K99" s="52"/>
    </row>
    <row r="100" spans="1:11" s="57" customFormat="1" ht="17.25" customHeight="1">
      <c r="A100" s="52"/>
      <c r="B100" s="52"/>
      <c r="C100" s="52"/>
      <c r="D100" s="52"/>
      <c r="E100" s="52"/>
      <c r="F100" s="52"/>
      <c r="G100" s="52"/>
      <c r="H100" s="52"/>
      <c r="I100" s="52"/>
      <c r="J100" s="52"/>
      <c r="K100" s="52"/>
    </row>
    <row r="101" spans="1:11" s="57" customFormat="1" ht="30.75" customHeight="1">
      <c r="A101" s="52"/>
      <c r="B101" s="52"/>
      <c r="C101" s="52"/>
      <c r="D101" s="52"/>
      <c r="E101" s="52"/>
      <c r="F101" s="52"/>
      <c r="G101" s="52"/>
      <c r="H101" s="52"/>
      <c r="I101" s="52"/>
      <c r="J101" s="52"/>
      <c r="K101" s="52"/>
    </row>
    <row r="102" spans="1:11" s="57" customFormat="1" ht="18.75" customHeight="1">
      <c r="A102" s="52"/>
      <c r="B102" s="52"/>
      <c r="C102" s="52"/>
      <c r="D102" s="52"/>
      <c r="E102" s="52"/>
      <c r="F102" s="52"/>
      <c r="G102" s="52"/>
      <c r="H102" s="52"/>
      <c r="I102" s="52"/>
      <c r="J102" s="52"/>
      <c r="K102" s="52"/>
    </row>
    <row r="103" spans="1:11" s="57" customFormat="1" ht="39" customHeight="1">
      <c r="A103" s="52"/>
      <c r="B103" s="52"/>
      <c r="C103" s="52"/>
      <c r="D103" s="52"/>
      <c r="E103" s="52"/>
      <c r="F103" s="52"/>
      <c r="G103" s="52"/>
      <c r="H103" s="52"/>
      <c r="I103" s="52"/>
      <c r="J103" s="52"/>
      <c r="K103" s="52"/>
    </row>
    <row r="104" spans="1:11" s="57" customFormat="1" ht="46.5" customHeight="1">
      <c r="A104" s="52"/>
      <c r="B104" s="52"/>
      <c r="C104" s="52"/>
      <c r="D104" s="52"/>
      <c r="E104" s="52"/>
      <c r="F104" s="52"/>
      <c r="G104" s="52"/>
      <c r="H104" s="52"/>
      <c r="I104" s="52"/>
      <c r="J104" s="52"/>
      <c r="K104" s="52"/>
    </row>
    <row r="105" spans="1:11" s="57" customFormat="1" ht="46.5" customHeight="1">
      <c r="A105" s="52"/>
      <c r="B105" s="52"/>
      <c r="C105" s="52"/>
      <c r="D105" s="52"/>
      <c r="E105" s="52"/>
      <c r="F105" s="52"/>
      <c r="G105" s="52"/>
      <c r="H105" s="52"/>
      <c r="I105" s="52"/>
      <c r="J105" s="52"/>
      <c r="K105" s="52"/>
    </row>
    <row r="106" spans="1:11" s="57" customFormat="1" ht="12.75">
      <c r="A106" s="52"/>
      <c r="B106" s="52"/>
      <c r="C106" s="52"/>
      <c r="D106" s="52"/>
      <c r="E106" s="52"/>
      <c r="F106" s="52"/>
      <c r="G106" s="52"/>
      <c r="H106" s="52"/>
      <c r="I106" s="52"/>
      <c r="J106" s="52"/>
      <c r="K106" s="52"/>
    </row>
    <row r="107" spans="1:11" s="57" customFormat="1" ht="12.75">
      <c r="A107" s="52"/>
      <c r="B107" s="52"/>
      <c r="C107" s="52"/>
      <c r="D107" s="52"/>
      <c r="E107" s="52"/>
      <c r="F107" s="52"/>
      <c r="G107" s="52"/>
      <c r="H107" s="52"/>
      <c r="I107" s="52"/>
      <c r="J107" s="52"/>
      <c r="K107" s="52"/>
    </row>
    <row r="108" spans="1:11" s="57" customFormat="1" ht="18" customHeight="1">
      <c r="A108" s="52"/>
      <c r="B108" s="52"/>
      <c r="C108" s="52"/>
      <c r="D108" s="52"/>
      <c r="E108" s="52"/>
      <c r="F108" s="52"/>
      <c r="G108" s="52"/>
      <c r="H108" s="52"/>
      <c r="I108" s="52"/>
      <c r="J108" s="52"/>
      <c r="K108" s="52"/>
    </row>
    <row r="109" spans="1:11" s="57" customFormat="1" ht="12.75">
      <c r="A109" s="52"/>
      <c r="B109" s="52"/>
      <c r="C109" s="52"/>
      <c r="D109" s="52"/>
      <c r="E109" s="52"/>
      <c r="F109" s="52"/>
      <c r="G109" s="52"/>
      <c r="H109" s="52"/>
      <c r="I109" s="52"/>
      <c r="J109" s="52"/>
      <c r="K109" s="52"/>
    </row>
    <row r="110" spans="1:11" s="57" customFormat="1" ht="12.75">
      <c r="A110" s="52"/>
      <c r="B110" s="52"/>
      <c r="C110" s="52"/>
      <c r="D110" s="52"/>
      <c r="E110" s="52"/>
      <c r="F110" s="52"/>
      <c r="G110" s="52"/>
      <c r="H110" s="52"/>
      <c r="I110" s="52"/>
      <c r="J110" s="52"/>
      <c r="K110" s="52"/>
    </row>
    <row r="111" spans="1:11" s="57" customFormat="1" ht="12.75">
      <c r="A111" s="52"/>
      <c r="B111" s="52"/>
      <c r="C111" s="52"/>
      <c r="D111" s="52"/>
      <c r="E111" s="52"/>
      <c r="F111" s="52"/>
      <c r="G111" s="52"/>
      <c r="H111" s="52"/>
      <c r="I111" s="52"/>
      <c r="J111" s="52"/>
      <c r="K111" s="52"/>
    </row>
    <row r="112" spans="1:11" s="57" customFormat="1" ht="12.75">
      <c r="A112" s="52"/>
      <c r="B112" s="52"/>
      <c r="C112" s="52"/>
      <c r="D112" s="52"/>
      <c r="E112" s="52"/>
      <c r="F112" s="52"/>
      <c r="G112" s="52"/>
      <c r="H112" s="52"/>
      <c r="I112" s="52"/>
      <c r="J112" s="52"/>
      <c r="K112" s="52"/>
    </row>
    <row r="113" spans="1:11" s="57" customFormat="1" ht="12.75">
      <c r="A113" s="52"/>
      <c r="B113" s="52"/>
      <c r="C113" s="52"/>
      <c r="D113" s="52"/>
      <c r="E113" s="52"/>
      <c r="F113" s="52"/>
      <c r="G113" s="52"/>
      <c r="H113" s="52"/>
      <c r="I113" s="52"/>
      <c r="J113" s="52"/>
      <c r="K113" s="52"/>
    </row>
    <row r="114" spans="1:11" s="57" customFormat="1" ht="12.75">
      <c r="A114" s="52"/>
      <c r="B114" s="52"/>
      <c r="C114" s="52"/>
      <c r="D114" s="52"/>
      <c r="E114" s="52"/>
      <c r="F114" s="52"/>
      <c r="G114" s="52"/>
      <c r="H114" s="52"/>
      <c r="I114" s="52"/>
      <c r="J114" s="52"/>
      <c r="K114" s="52"/>
    </row>
    <row r="115" spans="1:11" s="57" customFormat="1" ht="12.75">
      <c r="A115" s="52"/>
      <c r="B115" s="52"/>
      <c r="C115" s="52"/>
      <c r="D115" s="52"/>
      <c r="E115" s="52"/>
      <c r="F115" s="52"/>
      <c r="G115" s="52"/>
      <c r="H115" s="52"/>
      <c r="I115" s="52"/>
      <c r="J115" s="52"/>
      <c r="K115" s="52"/>
    </row>
    <row r="116" spans="1:11" s="57" customFormat="1" ht="12.75">
      <c r="A116" s="52"/>
      <c r="B116" s="52"/>
      <c r="C116" s="52"/>
      <c r="D116" s="52"/>
      <c r="E116" s="52"/>
      <c r="F116" s="52"/>
      <c r="G116" s="52"/>
      <c r="H116" s="52"/>
      <c r="I116" s="52"/>
      <c r="J116" s="52"/>
      <c r="K116" s="52"/>
    </row>
    <row r="117" spans="1:11" s="57" customFormat="1" ht="12.75">
      <c r="A117" s="52"/>
      <c r="B117" s="52"/>
      <c r="C117" s="52"/>
      <c r="D117" s="52"/>
      <c r="E117" s="52"/>
      <c r="F117" s="52"/>
      <c r="G117" s="52"/>
      <c r="H117" s="52"/>
      <c r="I117" s="52"/>
      <c r="J117" s="52"/>
      <c r="K117" s="52"/>
    </row>
    <row r="118" spans="1:11" s="57" customFormat="1" ht="12.75">
      <c r="A118" s="52"/>
      <c r="B118" s="52"/>
      <c r="C118" s="52"/>
      <c r="D118" s="52"/>
      <c r="E118" s="52"/>
      <c r="F118" s="52"/>
      <c r="G118" s="52"/>
      <c r="H118" s="52"/>
      <c r="I118" s="52"/>
      <c r="J118" s="52"/>
      <c r="K118" s="52"/>
    </row>
    <row r="119" spans="1:11" s="57" customFormat="1" ht="12.75">
      <c r="A119" s="52"/>
      <c r="B119" s="52"/>
      <c r="C119" s="52"/>
      <c r="D119" s="52"/>
      <c r="E119" s="52"/>
      <c r="F119" s="52"/>
      <c r="G119" s="52"/>
      <c r="H119" s="52"/>
      <c r="I119" s="52"/>
      <c r="J119" s="52"/>
      <c r="K119" s="52"/>
    </row>
    <row r="120" spans="1:11" s="57" customFormat="1" ht="12.75">
      <c r="A120" s="52"/>
      <c r="B120" s="52"/>
      <c r="C120" s="52"/>
      <c r="D120" s="52"/>
      <c r="E120" s="52"/>
      <c r="F120" s="52"/>
      <c r="G120" s="52"/>
      <c r="H120" s="52"/>
      <c r="I120" s="52"/>
      <c r="J120" s="52"/>
      <c r="K120" s="52"/>
    </row>
    <row r="121" spans="1:11" s="57" customFormat="1" ht="12.75"/>
  </sheetData>
  <mergeCells count="129">
    <mergeCell ref="B96:K96"/>
    <mergeCell ref="D91:K91"/>
    <mergeCell ref="C84:K84"/>
    <mergeCell ref="C53:K53"/>
    <mergeCell ref="C72:K72"/>
    <mergeCell ref="D82:K82"/>
    <mergeCell ref="C79:K79"/>
    <mergeCell ref="G62:H62"/>
    <mergeCell ref="G63:H63"/>
    <mergeCell ref="G64:H64"/>
    <mergeCell ref="B75:C75"/>
    <mergeCell ref="D75:K75"/>
    <mergeCell ref="B74:C74"/>
    <mergeCell ref="D74:K74"/>
    <mergeCell ref="G71:K71"/>
    <mergeCell ref="G68:K68"/>
    <mergeCell ref="G69:K69"/>
    <mergeCell ref="G70:K70"/>
    <mergeCell ref="B63:C63"/>
    <mergeCell ref="B62:C62"/>
    <mergeCell ref="H86:K86"/>
    <mergeCell ref="D81:K81"/>
    <mergeCell ref="B82:C82"/>
    <mergeCell ref="B83:C83"/>
    <mergeCell ref="J8:K8"/>
    <mergeCell ref="G67:K67"/>
    <mergeCell ref="D66:K66"/>
    <mergeCell ref="B67:C67"/>
    <mergeCell ref="G60:H60"/>
    <mergeCell ref="B65:C65"/>
    <mergeCell ref="G61:H61"/>
    <mergeCell ref="B64:C64"/>
    <mergeCell ref="J9:K9"/>
    <mergeCell ref="D55:K55"/>
    <mergeCell ref="D50:K50"/>
    <mergeCell ref="D51:K51"/>
    <mergeCell ref="D56:K56"/>
    <mergeCell ref="D57:K57"/>
    <mergeCell ref="B56:C56"/>
    <mergeCell ref="B57:C57"/>
    <mergeCell ref="I60:K60"/>
    <mergeCell ref="C58:K58"/>
    <mergeCell ref="D59:K59"/>
    <mergeCell ref="B59:C59"/>
    <mergeCell ref="B60:C60"/>
    <mergeCell ref="I62:K62"/>
    <mergeCell ref="B61:C61"/>
    <mergeCell ref="I64:K64"/>
    <mergeCell ref="G8:H8"/>
    <mergeCell ref="G9:H9"/>
    <mergeCell ref="C12:D12"/>
    <mergeCell ref="E12:F12"/>
    <mergeCell ref="C89:F89"/>
    <mergeCell ref="C90:F90"/>
    <mergeCell ref="H87:K87"/>
    <mergeCell ref="H88:K88"/>
    <mergeCell ref="H89:K89"/>
    <mergeCell ref="H90:K90"/>
    <mergeCell ref="C87:F87"/>
    <mergeCell ref="B76:C76"/>
    <mergeCell ref="B77:C77"/>
    <mergeCell ref="B78:C78"/>
    <mergeCell ref="C88:F88"/>
    <mergeCell ref="B81:C81"/>
    <mergeCell ref="C86:F86"/>
    <mergeCell ref="D80:K80"/>
    <mergeCell ref="D76:K76"/>
    <mergeCell ref="D77:K77"/>
    <mergeCell ref="B31:B32"/>
    <mergeCell ref="D48:K48"/>
    <mergeCell ref="D45:K45"/>
    <mergeCell ref="D29:K29"/>
    <mergeCell ref="D83:K83"/>
    <mergeCell ref="C9:F9"/>
    <mergeCell ref="D78:K78"/>
    <mergeCell ref="D36:K36"/>
    <mergeCell ref="D37:K37"/>
    <mergeCell ref="B29:B30"/>
    <mergeCell ref="D30:K30"/>
    <mergeCell ref="D31:K31"/>
    <mergeCell ref="D38:K38"/>
    <mergeCell ref="D32:K32"/>
    <mergeCell ref="D39:K39"/>
    <mergeCell ref="D34:K34"/>
    <mergeCell ref="D35:K35"/>
    <mergeCell ref="I63:K63"/>
    <mergeCell ref="D20:K20"/>
    <mergeCell ref="C33:K33"/>
    <mergeCell ref="D24:K24"/>
    <mergeCell ref="D23:K23"/>
    <mergeCell ref="D21:K21"/>
    <mergeCell ref="D22:K22"/>
    <mergeCell ref="B70:C70"/>
    <mergeCell ref="D70:F70"/>
    <mergeCell ref="B55:C55"/>
    <mergeCell ref="D52:K52"/>
    <mergeCell ref="D46:K46"/>
    <mergeCell ref="D47:K47"/>
    <mergeCell ref="D49:K49"/>
    <mergeCell ref="B71:C71"/>
    <mergeCell ref="D71:F71"/>
    <mergeCell ref="D67:F67"/>
    <mergeCell ref="B68:C68"/>
    <mergeCell ref="D68:F68"/>
    <mergeCell ref="B69:C69"/>
    <mergeCell ref="D69:F69"/>
    <mergeCell ref="I61:K61"/>
    <mergeCell ref="D64:E64"/>
    <mergeCell ref="D60:E60"/>
    <mergeCell ref="D61:E61"/>
    <mergeCell ref="D62:E62"/>
    <mergeCell ref="D63:E63"/>
    <mergeCell ref="B13:B14"/>
    <mergeCell ref="C13:D14"/>
    <mergeCell ref="B17:B18"/>
    <mergeCell ref="C17:D18"/>
    <mergeCell ref="B15:B16"/>
    <mergeCell ref="C15:D16"/>
    <mergeCell ref="D42:K42"/>
    <mergeCell ref="D44:K44"/>
    <mergeCell ref="D43:K43"/>
    <mergeCell ref="D26:K26"/>
    <mergeCell ref="D25:K25"/>
    <mergeCell ref="C27:K27"/>
    <mergeCell ref="E13:F14"/>
    <mergeCell ref="E15:F16"/>
    <mergeCell ref="E17:F18"/>
    <mergeCell ref="D40:K40"/>
    <mergeCell ref="D41:K41"/>
  </mergeCells>
  <phoneticPr fontId="4"/>
  <dataValidations count="4">
    <dataValidation type="custom" allowBlank="1" showInputMessage="1" showErrorMessage="1" sqref="G19:H19">
      <formula1>"新規,変更"</formula1>
    </dataValidation>
    <dataValidation imeMode="off" allowBlank="1" showInputMessage="1" showErrorMessage="1" sqref="F61:F64 I9 B22:C26 D68:F71 I61:K64 B61:D64 C13 C17 B13:B18 C15"/>
    <dataValidation imeMode="on" allowBlank="1" showInputMessage="1" showErrorMessage="1" sqref="E13 B69:C71 G9:H9 E17 E15"/>
    <dataValidation type="list" allowBlank="1" showInputMessage="1" showErrorMessage="1" sqref="J9">
      <formula1>"単体テスト,結合テスト,総合テスト,受入テスト"</formula1>
    </dataValidation>
  </dataValidations>
  <printOptions horizontalCentered="1"/>
  <pageMargins left="0.35433070866141736" right="0.19685039370078741" top="0.39370078740157483" bottom="0.6692913385826772" header="0.27559055118110237" footer="0.51181102362204722"/>
  <pageSetup paperSize="9" scale="48" orientation="portrait" r:id="rId1"/>
  <headerFooter alignWithMargins="0">
    <oddHeader>&amp;LQMSI_TEST_F_PLAN_CASE_V1.05&amp;R&amp;F</oddHeader>
    <oddFooter xml:space="preserve">&amp;C&amp;"ＭＳ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J100"/>
  <sheetViews>
    <sheetView tabSelected="1" zoomScale="40" zoomScaleNormal="40" workbookViewId="0">
      <selection activeCell="B1" sqref="B1"/>
    </sheetView>
  </sheetViews>
  <sheetFormatPr defaultColWidth="9.140625" defaultRowHeight="21"/>
  <cols>
    <col min="1" max="1" width="2.42578125" style="4" customWidth="1"/>
    <col min="2" max="2" width="11.5703125" style="4" customWidth="1"/>
    <col min="3" max="6" width="20.5703125" style="4" customWidth="1"/>
    <col min="7" max="7" width="23" style="4" customWidth="1"/>
    <col min="8" max="9" width="22.42578125" style="4" customWidth="1"/>
    <col min="10" max="11" width="20.5703125" style="4" customWidth="1"/>
    <col min="12" max="20" width="10.5703125" style="4" customWidth="1"/>
    <col min="21" max="23" width="20.5703125" style="4" customWidth="1"/>
    <col min="24" max="24" width="21.42578125" style="4" customWidth="1"/>
    <col min="25" max="26" width="5" style="49" bestFit="1" customWidth="1"/>
    <col min="27" max="27" width="5" style="4" customWidth="1"/>
    <col min="28" max="36" width="5" style="8" bestFit="1" customWidth="1"/>
    <col min="37" max="16384" width="9.140625" style="4"/>
  </cols>
  <sheetData>
    <row r="1" spans="2:36" ht="24.95" customHeight="1">
      <c r="B1" s="27" t="s">
        <v>37</v>
      </c>
      <c r="G1" s="27"/>
    </row>
    <row r="2" spans="2:36" ht="24.95" customHeight="1">
      <c r="B2" s="4" t="s">
        <v>46</v>
      </c>
      <c r="M2" s="5"/>
      <c r="N2" s="5"/>
      <c r="O2" s="5"/>
      <c r="P2" s="5"/>
      <c r="Q2" s="5"/>
      <c r="R2" s="5"/>
      <c r="S2" s="5"/>
      <c r="T2" s="5"/>
      <c r="U2" s="5"/>
    </row>
    <row r="3" spans="2:36" ht="24.95" customHeight="1">
      <c r="B3" s="4" t="s">
        <v>47</v>
      </c>
      <c r="J3" s="9"/>
      <c r="K3" s="9"/>
      <c r="M3" s="5"/>
      <c r="N3" s="5"/>
      <c r="O3" s="5"/>
      <c r="P3" s="5"/>
      <c r="Q3" s="5"/>
      <c r="R3" s="5"/>
      <c r="S3" s="5"/>
      <c r="T3" s="5"/>
      <c r="U3" s="5"/>
    </row>
    <row r="4" spans="2:36" ht="24.95" customHeight="1">
      <c r="B4" s="4" t="s">
        <v>48</v>
      </c>
      <c r="J4" s="37"/>
      <c r="K4" s="37"/>
      <c r="M4" s="5"/>
      <c r="N4" s="5"/>
      <c r="O4" s="5"/>
      <c r="P4" s="5"/>
      <c r="Q4" s="5"/>
      <c r="R4" s="5"/>
      <c r="S4" s="5"/>
      <c r="T4" s="5"/>
      <c r="U4" s="5"/>
    </row>
    <row r="5" spans="2:36" ht="24.95" customHeight="1">
      <c r="J5" s="37"/>
      <c r="K5" s="37"/>
    </row>
    <row r="6" spans="2:36" ht="24.95" customHeight="1">
      <c r="B6" s="143" t="s">
        <v>0</v>
      </c>
      <c r="C6" s="142"/>
      <c r="D6" s="142"/>
      <c r="E6" s="142"/>
      <c r="F6" s="142"/>
      <c r="G6" s="142"/>
      <c r="H6" s="142"/>
      <c r="I6" s="142"/>
      <c r="J6" s="142"/>
      <c r="K6" s="142"/>
      <c r="L6" s="142"/>
      <c r="M6" s="142"/>
      <c r="N6" s="142"/>
      <c r="O6" s="142"/>
      <c r="P6" s="142"/>
      <c r="Q6" s="142"/>
      <c r="R6" s="142"/>
      <c r="S6" s="142"/>
      <c r="T6" s="142"/>
      <c r="U6" s="142"/>
      <c r="V6" s="142"/>
      <c r="W6" s="142"/>
      <c r="X6" s="142"/>
    </row>
    <row r="7" spans="2:36" ht="24.95" customHeight="1" thickBot="1">
      <c r="J7" s="5"/>
      <c r="K7" s="6"/>
      <c r="L7" s="5"/>
    </row>
    <row r="8" spans="2:36" ht="39.950000000000003" customHeight="1">
      <c r="B8" s="287" t="s">
        <v>3</v>
      </c>
      <c r="C8" s="288"/>
      <c r="D8" s="117" t="s">
        <v>4</v>
      </c>
      <c r="E8" s="118"/>
      <c r="F8" s="118"/>
      <c r="G8" s="119" t="s">
        <v>11</v>
      </c>
      <c r="H8" s="120" t="s">
        <v>5</v>
      </c>
      <c r="I8" s="121" t="s">
        <v>12</v>
      </c>
      <c r="J8" s="122" t="s">
        <v>13</v>
      </c>
      <c r="K8" s="289" t="s">
        <v>123</v>
      </c>
      <c r="L8" s="290"/>
      <c r="M8" s="290"/>
      <c r="N8" s="290"/>
      <c r="O8" s="289" t="s">
        <v>39</v>
      </c>
      <c r="P8" s="291"/>
      <c r="Q8" s="45"/>
      <c r="R8" s="43"/>
      <c r="S8" s="287" t="s">
        <v>124</v>
      </c>
      <c r="T8" s="292"/>
      <c r="U8" s="293"/>
      <c r="X8" s="49"/>
      <c r="Z8" s="4"/>
      <c r="AA8" s="8"/>
      <c r="AJ8" s="4"/>
    </row>
    <row r="9" spans="2:36" ht="124.5" customHeight="1" thickBot="1">
      <c r="B9" s="294">
        <f>テスト計画書!B9</f>
        <v>0</v>
      </c>
      <c r="C9" s="295"/>
      <c r="D9" s="296" t="str">
        <f>ProfilePJName</f>
        <v>ES-Promis収益管理/
(原価回収ロスコン対応)期間損益(原価回収基準)
Excelダウンロード</v>
      </c>
      <c r="E9" s="297"/>
      <c r="F9" s="297"/>
      <c r="G9" s="181">
        <f>biko</f>
        <v>0</v>
      </c>
      <c r="H9" s="141" t="str">
        <f>ProfileTestCase</f>
        <v>単体テスト</v>
      </c>
      <c r="I9" s="68"/>
      <c r="J9" s="69"/>
      <c r="K9" s="303"/>
      <c r="L9" s="304"/>
      <c r="M9" s="304"/>
      <c r="N9" s="305"/>
      <c r="O9" s="298"/>
      <c r="P9" s="299"/>
      <c r="Q9" s="46"/>
      <c r="R9" s="44"/>
      <c r="S9" s="300"/>
      <c r="T9" s="301"/>
      <c r="U9" s="302"/>
      <c r="X9" s="49"/>
      <c r="Z9" s="4"/>
      <c r="AA9" s="8"/>
      <c r="AJ9" s="4"/>
    </row>
    <row r="10" spans="2:36" ht="20.100000000000001" customHeight="1" thickBot="1">
      <c r="J10" s="9"/>
      <c r="K10" s="9"/>
      <c r="L10" s="7"/>
      <c r="M10" s="9"/>
      <c r="N10" s="9"/>
      <c r="O10" s="9"/>
      <c r="P10" s="9"/>
      <c r="Q10" s="9"/>
      <c r="R10" s="9"/>
      <c r="S10" s="5"/>
      <c r="T10" s="32"/>
      <c r="U10" s="32"/>
    </row>
    <row r="11" spans="2:36" ht="63.75" thickBot="1">
      <c r="B11" s="8"/>
      <c r="C11" s="9"/>
      <c r="D11" s="9"/>
      <c r="E11" s="124" t="s">
        <v>8</v>
      </c>
      <c r="F11" s="120" t="s">
        <v>10</v>
      </c>
      <c r="G11" s="122" t="s">
        <v>125</v>
      </c>
      <c r="H11" s="154" t="s">
        <v>126</v>
      </c>
      <c r="I11" s="162" t="s">
        <v>118</v>
      </c>
      <c r="J11" s="155"/>
      <c r="K11" s="42"/>
      <c r="L11" s="130" t="s">
        <v>23</v>
      </c>
      <c r="M11" s="131" t="s">
        <v>24</v>
      </c>
      <c r="N11" s="131" t="s">
        <v>25</v>
      </c>
      <c r="O11" s="131" t="s">
        <v>26</v>
      </c>
      <c r="P11" s="131" t="s">
        <v>27</v>
      </c>
      <c r="Q11" s="131" t="s">
        <v>28</v>
      </c>
      <c r="R11" s="131" t="s">
        <v>29</v>
      </c>
      <c r="S11" s="131" t="s">
        <v>30</v>
      </c>
      <c r="T11" s="132" t="s">
        <v>31</v>
      </c>
      <c r="U11" s="32"/>
    </row>
    <row r="12" spans="2:36" s="13" customFormat="1" ht="39.950000000000003" customHeight="1">
      <c r="B12" s="261" t="s">
        <v>36</v>
      </c>
      <c r="C12" s="262"/>
      <c r="D12" s="123" t="s">
        <v>6</v>
      </c>
      <c r="E12" s="89"/>
      <c r="F12" s="90"/>
      <c r="G12" s="91"/>
      <c r="H12" s="156"/>
      <c r="I12" s="158"/>
      <c r="J12" s="265" t="s">
        <v>38</v>
      </c>
      <c r="K12" s="128" t="s">
        <v>6</v>
      </c>
      <c r="L12" s="148"/>
      <c r="M12" s="28"/>
      <c r="N12" s="28"/>
      <c r="O12" s="28"/>
      <c r="P12" s="28"/>
      <c r="Q12" s="28"/>
      <c r="R12" s="28"/>
      <c r="S12" s="28"/>
      <c r="T12" s="36"/>
      <c r="U12" s="32"/>
      <c r="Y12" s="50"/>
      <c r="Z12" s="50"/>
      <c r="AB12" s="8"/>
      <c r="AC12" s="8"/>
      <c r="AD12" s="8"/>
      <c r="AE12" s="8"/>
      <c r="AF12" s="8"/>
      <c r="AG12" s="8"/>
      <c r="AH12" s="8"/>
      <c r="AI12" s="8"/>
      <c r="AJ12" s="8"/>
    </row>
    <row r="13" spans="2:36" s="13" customFormat="1" ht="39.950000000000003" customHeight="1" thickBot="1">
      <c r="B13" s="263"/>
      <c r="C13" s="264"/>
      <c r="D13" s="125" t="s">
        <v>7</v>
      </c>
      <c r="E13" s="38"/>
      <c r="F13" s="39"/>
      <c r="G13" s="41"/>
      <c r="H13" s="157"/>
      <c r="I13" s="92"/>
      <c r="J13" s="266"/>
      <c r="K13" s="129" t="s">
        <v>7</v>
      </c>
      <c r="L13" s="149"/>
      <c r="M13" s="70"/>
      <c r="N13" s="70"/>
      <c r="O13" s="70"/>
      <c r="P13" s="70"/>
      <c r="Q13" s="70"/>
      <c r="R13" s="70"/>
      <c r="S13" s="70"/>
      <c r="T13" s="71"/>
      <c r="U13" s="34"/>
      <c r="Y13" s="50"/>
      <c r="Z13" s="50"/>
      <c r="AB13" s="8"/>
      <c r="AC13" s="8"/>
      <c r="AD13" s="8"/>
      <c r="AE13" s="8"/>
      <c r="AF13" s="8"/>
      <c r="AG13" s="8"/>
      <c r="AH13" s="8"/>
      <c r="AI13" s="8"/>
      <c r="AJ13" s="8"/>
    </row>
    <row r="14" spans="2:36" s="13" customFormat="1" ht="11.25" customHeight="1" thickBot="1">
      <c r="B14" s="4"/>
      <c r="C14" s="4"/>
      <c r="D14" s="4"/>
      <c r="E14" s="4"/>
      <c r="F14" s="4"/>
      <c r="G14" s="4"/>
      <c r="H14" s="4"/>
      <c r="I14" s="4"/>
      <c r="J14" s="14"/>
      <c r="K14" s="14"/>
      <c r="L14" s="30"/>
      <c r="M14" s="32"/>
      <c r="N14" s="32"/>
      <c r="O14" s="32"/>
      <c r="P14" s="32"/>
      <c r="Q14" s="32"/>
      <c r="R14" s="32"/>
      <c r="S14" s="32"/>
      <c r="T14" s="32"/>
      <c r="Y14" s="50"/>
      <c r="Z14" s="50"/>
      <c r="AB14" s="8"/>
      <c r="AC14" s="8"/>
      <c r="AD14" s="8"/>
      <c r="AE14" s="8"/>
      <c r="AF14" s="8"/>
      <c r="AG14" s="8"/>
      <c r="AH14" s="8"/>
      <c r="AI14" s="8"/>
      <c r="AJ14" s="8"/>
    </row>
    <row r="15" spans="2:36" s="13" customFormat="1" ht="58.5" customHeight="1" thickBot="1">
      <c r="B15" s="146"/>
      <c r="C15" s="146"/>
      <c r="D15" s="146"/>
      <c r="E15" s="146"/>
      <c r="F15" s="146"/>
      <c r="G15" s="146"/>
      <c r="H15" s="146"/>
      <c r="I15" s="146"/>
      <c r="J15" s="270" t="s">
        <v>117</v>
      </c>
      <c r="K15" s="271"/>
      <c r="L15" s="272">
        <f>SUM(AA24:AA83)</f>
        <v>50</v>
      </c>
      <c r="M15" s="273">
        <f>SUM(O19:O82)</f>
        <v>0</v>
      </c>
      <c r="N15" s="273">
        <f>SUM(P19:P82)</f>
        <v>0</v>
      </c>
      <c r="O15" s="273">
        <f>SUM(Q19:Q82)</f>
        <v>0</v>
      </c>
      <c r="P15" s="273">
        <f>SUM(R19:R82)</f>
        <v>0</v>
      </c>
      <c r="Q15" s="273">
        <f>SUM(S19:S82)</f>
        <v>0</v>
      </c>
      <c r="R15" s="273">
        <f>SUM(T19:T82)</f>
        <v>0</v>
      </c>
      <c r="S15" s="273">
        <f>SUM(U19:U82)</f>
        <v>0</v>
      </c>
      <c r="T15" s="274">
        <f>SUM(V19:V82)</f>
        <v>0</v>
      </c>
      <c r="U15" s="34"/>
      <c r="Y15" s="50"/>
      <c r="Z15" s="50"/>
      <c r="AB15" s="8"/>
      <c r="AC15" s="8"/>
      <c r="AD15" s="8"/>
      <c r="AE15" s="8"/>
      <c r="AF15" s="8"/>
      <c r="AG15" s="8"/>
      <c r="AH15" s="8"/>
      <c r="AI15" s="8"/>
      <c r="AJ15" s="8"/>
    </row>
    <row r="16" spans="2:36" s="13" customFormat="1" ht="42.75" customHeight="1" thickBot="1">
      <c r="B16" s="146"/>
      <c r="C16" s="146"/>
      <c r="D16" s="146"/>
      <c r="E16" s="146"/>
      <c r="F16" s="146"/>
      <c r="G16" s="146"/>
      <c r="H16" s="146"/>
      <c r="I16" s="146"/>
      <c r="J16" s="275" t="s">
        <v>116</v>
      </c>
      <c r="K16" s="276"/>
      <c r="L16" s="151"/>
      <c r="M16" s="152"/>
      <c r="N16" s="152"/>
      <c r="O16" s="152"/>
      <c r="P16" s="152"/>
      <c r="Q16" s="152"/>
      <c r="R16" s="152"/>
      <c r="S16" s="152"/>
      <c r="T16" s="153"/>
      <c r="U16" s="34"/>
      <c r="Y16" s="50"/>
      <c r="Z16" s="50"/>
      <c r="AB16" s="8"/>
      <c r="AC16" s="8"/>
      <c r="AD16" s="8"/>
      <c r="AE16" s="8"/>
      <c r="AF16" s="8"/>
      <c r="AG16" s="8"/>
      <c r="AH16" s="8"/>
      <c r="AI16" s="8"/>
      <c r="AJ16" s="8"/>
    </row>
    <row r="17" spans="1:36" s="13" customFormat="1" ht="42.75" customHeight="1" thickBot="1">
      <c r="B17" s="146"/>
      <c r="C17" s="146"/>
      <c r="D17" s="146"/>
      <c r="E17" s="146"/>
      <c r="F17" s="146"/>
      <c r="G17" s="146"/>
      <c r="H17" s="146"/>
      <c r="I17" s="146"/>
      <c r="J17" s="277" t="s">
        <v>115</v>
      </c>
      <c r="K17" s="278"/>
      <c r="L17" s="151">
        <f>SUM(AB24:AB83)</f>
        <v>0</v>
      </c>
      <c r="M17" s="152">
        <f>SUM(AC24:AC83)</f>
        <v>0</v>
      </c>
      <c r="N17" s="152">
        <f t="shared" ref="N17:T17" si="0">SUM(AD83:AD83)</f>
        <v>0</v>
      </c>
      <c r="O17" s="152">
        <f>SUM(AE83:AE83)</f>
        <v>0</v>
      </c>
      <c r="P17" s="152">
        <f t="shared" si="0"/>
        <v>0</v>
      </c>
      <c r="Q17" s="152">
        <f t="shared" si="0"/>
        <v>0</v>
      </c>
      <c r="R17" s="152">
        <f t="shared" si="0"/>
        <v>0</v>
      </c>
      <c r="S17" s="152">
        <f t="shared" si="0"/>
        <v>0</v>
      </c>
      <c r="T17" s="153">
        <f t="shared" si="0"/>
        <v>0</v>
      </c>
      <c r="U17" s="34"/>
      <c r="Y17" s="50"/>
      <c r="Z17" s="50"/>
      <c r="AB17" s="8"/>
      <c r="AC17" s="8"/>
      <c r="AD17" s="8"/>
      <c r="AE17" s="8"/>
      <c r="AF17" s="8"/>
      <c r="AG17" s="8"/>
      <c r="AH17" s="8"/>
      <c r="AI17" s="8"/>
      <c r="AJ17" s="8"/>
    </row>
    <row r="18" spans="1:36" s="13" customFormat="1" ht="11.25" customHeight="1" thickBot="1">
      <c r="B18" s="146"/>
      <c r="C18" s="146"/>
      <c r="D18" s="146"/>
      <c r="E18" s="146"/>
      <c r="F18" s="146"/>
      <c r="G18" s="146"/>
      <c r="H18" s="146"/>
      <c r="I18" s="146"/>
      <c r="J18" s="147"/>
      <c r="K18" s="147"/>
      <c r="L18" s="147"/>
      <c r="M18" s="147"/>
      <c r="N18" s="147"/>
      <c r="O18" s="147"/>
      <c r="P18" s="147"/>
      <c r="Q18" s="147"/>
      <c r="R18" s="147"/>
      <c r="S18" s="147"/>
      <c r="T18" s="147"/>
      <c r="U18" s="34"/>
      <c r="Y18" s="50"/>
      <c r="Z18" s="50"/>
      <c r="AB18" s="8"/>
      <c r="AC18" s="8"/>
      <c r="AD18" s="8"/>
      <c r="AE18" s="8"/>
      <c r="AF18" s="8"/>
      <c r="AG18" s="8"/>
      <c r="AH18" s="8"/>
      <c r="AI18" s="8"/>
      <c r="AJ18" s="8"/>
    </row>
    <row r="19" spans="1:36" s="13" customFormat="1" ht="63.75" thickBot="1">
      <c r="B19" s="8"/>
      <c r="C19" s="9"/>
      <c r="D19" s="9"/>
      <c r="E19" s="133" t="s">
        <v>8</v>
      </c>
      <c r="F19" s="134" t="s">
        <v>10</v>
      </c>
      <c r="G19" s="135" t="s">
        <v>127</v>
      </c>
      <c r="H19" s="159" t="s">
        <v>126</v>
      </c>
      <c r="I19" s="136" t="s">
        <v>118</v>
      </c>
      <c r="J19" s="279" t="s">
        <v>9</v>
      </c>
      <c r="K19" s="137" t="s">
        <v>32</v>
      </c>
      <c r="L19" s="135" t="s">
        <v>23</v>
      </c>
      <c r="M19" s="131" t="s">
        <v>24</v>
      </c>
      <c r="N19" s="131" t="s">
        <v>25</v>
      </c>
      <c r="O19" s="131" t="s">
        <v>26</v>
      </c>
      <c r="P19" s="131" t="s">
        <v>27</v>
      </c>
      <c r="Q19" s="131" t="s">
        <v>28</v>
      </c>
      <c r="R19" s="131" t="s">
        <v>29</v>
      </c>
      <c r="S19" s="131" t="s">
        <v>30</v>
      </c>
      <c r="T19" s="131" t="s">
        <v>31</v>
      </c>
      <c r="U19" s="136" t="s">
        <v>33</v>
      </c>
      <c r="W19" s="130" t="s">
        <v>41</v>
      </c>
      <c r="X19" s="132" t="s">
        <v>42</v>
      </c>
      <c r="Y19" s="50"/>
      <c r="Z19" s="50"/>
      <c r="AB19" s="8"/>
      <c r="AC19" s="8"/>
      <c r="AD19" s="8"/>
      <c r="AE19" s="8"/>
      <c r="AF19" s="8"/>
      <c r="AG19" s="8"/>
      <c r="AH19" s="8"/>
      <c r="AI19" s="8"/>
      <c r="AJ19" s="8"/>
    </row>
    <row r="20" spans="1:36" s="13" customFormat="1" ht="39.950000000000003" customHeight="1" thickBot="1">
      <c r="B20" s="282" t="s">
        <v>35</v>
      </c>
      <c r="C20" s="279"/>
      <c r="D20" s="144" t="s">
        <v>6</v>
      </c>
      <c r="E20" s="10"/>
      <c r="F20" s="11" t="s">
        <v>135</v>
      </c>
      <c r="G20" s="40"/>
      <c r="H20" s="40" t="s">
        <v>136</v>
      </c>
      <c r="I20" s="160"/>
      <c r="J20" s="280"/>
      <c r="K20" s="138" t="s">
        <v>16</v>
      </c>
      <c r="L20" s="28">
        <f>COUNTIF(L24:L83,"=H")</f>
        <v>0</v>
      </c>
      <c r="M20" s="28">
        <f>COUNTIF(M24:M83,"=H")</f>
        <v>0</v>
      </c>
      <c r="N20" s="28">
        <f>COUNTIF(N24:N83,"=H")</f>
        <v>0</v>
      </c>
      <c r="O20" s="28">
        <f>COUNTIF(O24:O83,"=H")</f>
        <v>0</v>
      </c>
      <c r="P20" s="28">
        <f>COUNTIF(P24:P83,"=H")</f>
        <v>0</v>
      </c>
      <c r="Q20" s="28">
        <f>COUNTIF(Q24:Q83,"=H")</f>
        <v>0</v>
      </c>
      <c r="R20" s="28">
        <f>COUNTIF(R24:R83,"=H")</f>
        <v>0</v>
      </c>
      <c r="S20" s="28">
        <f>COUNTIF(S24:S83,"=H")</f>
        <v>0</v>
      </c>
      <c r="T20" s="28">
        <f>COUNTIF(T24:T83,"=H")</f>
        <v>0</v>
      </c>
      <c r="U20" s="35">
        <f>SUM(L20:T20)</f>
        <v>0</v>
      </c>
      <c r="W20" s="47">
        <f>SUM(Y24:Y83)</f>
        <v>0</v>
      </c>
      <c r="X20" s="48">
        <f>SUM(Z24:Z83)</f>
        <v>0</v>
      </c>
      <c r="Y20" s="50"/>
      <c r="Z20" s="50"/>
      <c r="AB20" s="8"/>
      <c r="AC20" s="8"/>
      <c r="AD20" s="8"/>
      <c r="AE20" s="8"/>
      <c r="AF20" s="8"/>
      <c r="AG20" s="8"/>
      <c r="AH20" s="8"/>
      <c r="AI20" s="8"/>
      <c r="AJ20" s="8"/>
    </row>
    <row r="21" spans="1:36" s="13" customFormat="1" ht="39.950000000000003" customHeight="1" thickBot="1">
      <c r="B21" s="281"/>
      <c r="C21" s="283"/>
      <c r="D21" s="145" t="s">
        <v>7</v>
      </c>
      <c r="E21" s="38"/>
      <c r="F21" s="39"/>
      <c r="G21" s="41"/>
      <c r="H21" s="182"/>
      <c r="I21" s="161"/>
      <c r="J21" s="280"/>
      <c r="K21" s="139" t="s">
        <v>17</v>
      </c>
      <c r="L21" s="28">
        <f>COUNTIF(L24:L83,"=M")</f>
        <v>0</v>
      </c>
      <c r="M21" s="28">
        <f>COUNTIF(M24:M83,"=M")</f>
        <v>0</v>
      </c>
      <c r="N21" s="28">
        <f>COUNTIF(N24:N83,"=M")</f>
        <v>0</v>
      </c>
      <c r="O21" s="28">
        <f>COUNTIF(O24:O83,"=M")</f>
        <v>0</v>
      </c>
      <c r="P21" s="28">
        <f>COUNTIF(P24:P83,"=M")</f>
        <v>0</v>
      </c>
      <c r="Q21" s="28">
        <f>COUNTIF(Q24:Q83,"=M")</f>
        <v>0</v>
      </c>
      <c r="R21" s="28">
        <f>COUNTIF(R24:R83,"=M")</f>
        <v>0</v>
      </c>
      <c r="S21" s="28">
        <f>COUNTIF(S24:S83,"=M")</f>
        <v>0</v>
      </c>
      <c r="T21" s="28">
        <f>COUNTIF(T24:T83,"=M")</f>
        <v>0</v>
      </c>
      <c r="U21" s="35">
        <f>SUM(L21:T21)</f>
        <v>0</v>
      </c>
      <c r="Y21" s="50"/>
      <c r="Z21" s="50"/>
      <c r="AB21" s="8"/>
      <c r="AC21" s="8"/>
      <c r="AD21" s="8"/>
      <c r="AE21" s="8"/>
      <c r="AF21" s="8"/>
      <c r="AG21" s="8"/>
      <c r="AH21" s="8"/>
      <c r="AI21" s="8"/>
      <c r="AJ21" s="8"/>
    </row>
    <row r="22" spans="1:36" s="13" customFormat="1" ht="39.950000000000003" customHeight="1" thickBot="1">
      <c r="B22" s="31"/>
      <c r="C22" s="31"/>
      <c r="D22" s="31"/>
      <c r="E22" s="29"/>
      <c r="F22" s="12"/>
      <c r="G22" s="12"/>
      <c r="H22" s="12"/>
      <c r="I22" s="12"/>
      <c r="J22" s="281"/>
      <c r="K22" s="140" t="s">
        <v>18</v>
      </c>
      <c r="L22" s="33">
        <f>COUNTIF(L24:L83,"=L")</f>
        <v>0</v>
      </c>
      <c r="M22" s="33">
        <f>COUNTIF(M24:M83,"=L")</f>
        <v>0</v>
      </c>
      <c r="N22" s="33">
        <f>COUNTIF(N24:N83,"=L")</f>
        <v>0</v>
      </c>
      <c r="O22" s="33">
        <f>COUNTIF(O24:O83,"=L")</f>
        <v>0</v>
      </c>
      <c r="P22" s="33">
        <f>COUNTIF(P24:P83,"=L")</f>
        <v>0</v>
      </c>
      <c r="Q22" s="33">
        <f>COUNTIF(Q24:Q83,"=L")</f>
        <v>0</v>
      </c>
      <c r="R22" s="33">
        <f>COUNTIF(R24:R83,"=L")</f>
        <v>0</v>
      </c>
      <c r="S22" s="33">
        <f>COUNTIF(S24:S83,"=L")</f>
        <v>0</v>
      </c>
      <c r="T22" s="33">
        <f>COUNTIF(T24:T83,"=L")</f>
        <v>0</v>
      </c>
      <c r="U22" s="183">
        <f>SUM(L22:T22)</f>
        <v>0</v>
      </c>
      <c r="Y22" s="50"/>
      <c r="Z22" s="50"/>
      <c r="AB22" s="8"/>
      <c r="AC22" s="8"/>
      <c r="AD22" s="8"/>
      <c r="AE22" s="8"/>
      <c r="AF22" s="8"/>
      <c r="AG22" s="8"/>
      <c r="AH22" s="8"/>
      <c r="AI22" s="8"/>
      <c r="AJ22" s="8"/>
    </row>
    <row r="23" spans="1:36" s="13" customFormat="1" ht="50.1" customHeight="1">
      <c r="B23" s="126" t="s">
        <v>14</v>
      </c>
      <c r="C23" s="127" t="s">
        <v>2</v>
      </c>
      <c r="D23" s="127"/>
      <c r="E23" s="127"/>
      <c r="F23" s="127"/>
      <c r="G23" s="127" t="s">
        <v>1</v>
      </c>
      <c r="H23" s="127"/>
      <c r="I23" s="127"/>
      <c r="J23" s="127"/>
      <c r="K23" s="127"/>
      <c r="L23" s="284" t="s">
        <v>34</v>
      </c>
      <c r="M23" s="285"/>
      <c r="N23" s="285"/>
      <c r="O23" s="285"/>
      <c r="P23" s="285"/>
      <c r="Q23" s="285"/>
      <c r="R23" s="285"/>
      <c r="S23" s="285"/>
      <c r="T23" s="286"/>
      <c r="U23" s="137" t="s">
        <v>11</v>
      </c>
      <c r="V23" s="137"/>
      <c r="W23" s="137"/>
      <c r="X23" s="128"/>
      <c r="Y23" s="50"/>
      <c r="Z23" s="50"/>
      <c r="AB23" s="8"/>
      <c r="AC23" s="8"/>
      <c r="AD23" s="8"/>
      <c r="AE23" s="8"/>
      <c r="AF23" s="8"/>
      <c r="AG23" s="8"/>
      <c r="AH23" s="8"/>
      <c r="AI23" s="8"/>
      <c r="AJ23" s="8"/>
    </row>
    <row r="24" spans="1:36" s="17" customFormat="1" ht="55.35" customHeight="1">
      <c r="A24" s="15"/>
      <c r="B24" s="164"/>
      <c r="C24" s="249" t="s">
        <v>174</v>
      </c>
      <c r="D24" s="250"/>
      <c r="E24" s="250"/>
      <c r="F24" s="250"/>
      <c r="G24" s="250"/>
      <c r="H24" s="250"/>
      <c r="I24" s="250"/>
      <c r="J24" s="250"/>
      <c r="K24" s="251"/>
      <c r="L24" s="165"/>
      <c r="M24" s="165"/>
      <c r="N24" s="165"/>
      <c r="O24" s="165"/>
      <c r="P24" s="165"/>
      <c r="Q24" s="165"/>
      <c r="R24" s="165"/>
      <c r="S24" s="165"/>
      <c r="T24" s="165"/>
      <c r="U24" s="252"/>
      <c r="V24" s="253"/>
      <c r="W24" s="253"/>
      <c r="X24" s="254"/>
      <c r="Y24" s="51"/>
      <c r="Z24" s="51"/>
    </row>
    <row r="25" spans="1:36" s="17" customFormat="1" ht="154.35" customHeight="1">
      <c r="A25" s="15"/>
      <c r="B25" s="16">
        <v>1</v>
      </c>
      <c r="C25" s="255" t="s">
        <v>140</v>
      </c>
      <c r="D25" s="256"/>
      <c r="E25" s="256"/>
      <c r="F25" s="257"/>
      <c r="G25" s="258" t="s">
        <v>137</v>
      </c>
      <c r="H25" s="259"/>
      <c r="I25" s="259"/>
      <c r="J25" s="259"/>
      <c r="K25" s="260"/>
      <c r="L25" s="163"/>
      <c r="M25" s="163"/>
      <c r="N25" s="163"/>
      <c r="O25" s="163"/>
      <c r="P25" s="163"/>
      <c r="Q25" s="163"/>
      <c r="R25" s="163"/>
      <c r="S25" s="163"/>
      <c r="T25" s="163"/>
      <c r="U25" s="267"/>
      <c r="V25" s="268"/>
      <c r="W25" s="268"/>
      <c r="X25" s="269"/>
      <c r="Y25" s="51">
        <f t="shared" ref="Y25" si="1">IF(OR(L25 &lt;&gt; "",M25 &lt;&gt;"",N25 &lt;&gt; "",O25 &lt;&gt;"",P25 &lt;&gt; "",Q25 &lt;&gt;"",R25 &lt;&gt; "",S25 &lt;&gt;"",T25 &lt;&gt; ""),1,0)</f>
        <v>0</v>
      </c>
      <c r="Z25" s="51">
        <f t="shared" ref="Z25" si="2">IF(OR(L25 = "H",M25 = "H",N25 = "H",O25 = "H",P25 = "H",Q25 = "H",R25 = "H",S25 = "H",T25 = "H",L25 = "M",M25 = "M",N25 = "M",O25 = "M",P25 = "M",Q25 = "M",R25 = "M",S25 = "M",T25 = "M",L25 = "L",M25 = "L",N25 = "L",O25 = "L",P25 = "L",Q25 = "L",R25 = "L",S25 = "L",T25 = "L"),1,0)</f>
        <v>0</v>
      </c>
      <c r="AA25" s="17">
        <f>IF(AND(ISNUMBER($B25)=TRUE,$B25  &lt;&gt; "",$C25 &lt;&gt; "",$G25 &lt;&gt;""),1,0)</f>
        <v>1</v>
      </c>
      <c r="AB25" s="17">
        <f t="shared" ref="AB25:AB83" si="3">IF($L25&lt;&gt;"",1,0)</f>
        <v>0</v>
      </c>
      <c r="AC25" s="17">
        <f t="shared" ref="AC25:AC83" si="4">IF(AND($L25="",$M25&lt;&gt;""),1,0)</f>
        <v>0</v>
      </c>
      <c r="AD25" s="17">
        <f t="shared" ref="AD25:AD83" si="5">IF(AND($L25="",$M25="",$N25&lt;&gt;""),1,0)</f>
        <v>0</v>
      </c>
      <c r="AE25" s="17">
        <f t="shared" ref="AE25:AE83" si="6">IF(AND($L25="",$M25="",$N25="",$O25&lt;&gt;""),1,0)</f>
        <v>0</v>
      </c>
      <c r="AF25" s="17">
        <f t="shared" ref="AF25:AF83" si="7">IF(AND($L25="",$M25="",$N25="",$O25="",$P25&lt;&gt;""),1,0)</f>
        <v>0</v>
      </c>
      <c r="AG25" s="17">
        <f t="shared" ref="AG25:AG83" si="8">IF(AND($L25="",$M25="",$N25="",$O25="",$P25="",$Q25&lt;&gt;""),1,0)</f>
        <v>0</v>
      </c>
      <c r="AH25" s="17">
        <f t="shared" ref="AH25:AH83" si="9">IF(AND($L25="",$M25="",$N25="",$O25="",$P25="",$Q25="",$R25&lt;&gt;""),1,0)</f>
        <v>0</v>
      </c>
      <c r="AI25" s="17">
        <f t="shared" ref="AI25:AI83" si="10">IF(AND($L25="",$M25="",$N25="",$O25="",$P25="",$Q25="",$R25="",$S25&lt;&gt;""),1,0)</f>
        <v>0</v>
      </c>
      <c r="AJ25" s="17">
        <f t="shared" ref="AJ25:AJ83" si="11">IF(AND($L25="",$M25="",$N25="",$O25="",$P25="",$Q25="",$R25="",$S25="",$T25&lt;&gt;""),1,0)</f>
        <v>0</v>
      </c>
    </row>
    <row r="26" spans="1:36" s="17" customFormat="1" ht="55.35" customHeight="1">
      <c r="A26" s="15"/>
      <c r="B26" s="164"/>
      <c r="C26" s="249" t="s">
        <v>175</v>
      </c>
      <c r="D26" s="250"/>
      <c r="E26" s="250"/>
      <c r="F26" s="250"/>
      <c r="G26" s="250"/>
      <c r="H26" s="250"/>
      <c r="I26" s="250"/>
      <c r="J26" s="250"/>
      <c r="K26" s="251"/>
      <c r="L26" s="165"/>
      <c r="M26" s="165"/>
      <c r="N26" s="165"/>
      <c r="O26" s="165"/>
      <c r="P26" s="165"/>
      <c r="Q26" s="165"/>
      <c r="R26" s="165"/>
      <c r="S26" s="165"/>
      <c r="T26" s="165"/>
      <c r="U26" s="252"/>
      <c r="V26" s="253"/>
      <c r="W26" s="253"/>
      <c r="X26" s="254"/>
      <c r="Y26" s="51"/>
      <c r="Z26" s="51"/>
    </row>
    <row r="27" spans="1:36" s="17" customFormat="1" ht="154.35" customHeight="1">
      <c r="A27" s="15"/>
      <c r="B27" s="16">
        <f>B25+1</f>
        <v>2</v>
      </c>
      <c r="C27" s="255" t="s">
        <v>138</v>
      </c>
      <c r="D27" s="256"/>
      <c r="E27" s="256"/>
      <c r="F27" s="257"/>
      <c r="G27" s="258" t="s">
        <v>142</v>
      </c>
      <c r="H27" s="259"/>
      <c r="I27" s="259"/>
      <c r="J27" s="259"/>
      <c r="K27" s="260"/>
      <c r="L27" s="163"/>
      <c r="M27" s="163"/>
      <c r="N27" s="163"/>
      <c r="O27" s="163"/>
      <c r="P27" s="163"/>
      <c r="Q27" s="163"/>
      <c r="R27" s="163"/>
      <c r="S27" s="163"/>
      <c r="T27" s="163"/>
      <c r="U27" s="267" t="s">
        <v>139</v>
      </c>
      <c r="V27" s="268"/>
      <c r="W27" s="268"/>
      <c r="X27" s="269"/>
      <c r="Y27" s="51">
        <f t="shared" ref="Y27" si="12">IF(OR(L27 &lt;&gt; "",M27 &lt;&gt;"",N27 &lt;&gt; "",O27 &lt;&gt;"",P27 &lt;&gt; "",Q27 &lt;&gt;"",R27 &lt;&gt; "",S27 &lt;&gt;"",T27 &lt;&gt; ""),1,0)</f>
        <v>0</v>
      </c>
      <c r="Z27" s="51">
        <f t="shared" ref="Z27" si="13">IF(OR(L27 = "H",M27 = "H",N27 = "H",O27 = "H",P27 = "H",Q27 = "H",R27 = "H",S27 = "H",T27 = "H",L27 = "M",M27 = "M",N27 = "M",O27 = "M",P27 = "M",Q27 = "M",R27 = "M",S27 = "M",T27 = "M",L27 = "L",M27 = "L",N27 = "L",O27 = "L",P27 = "L",Q27 = "L",R27 = "L",S27 = "L",T27 = "L"),1,0)</f>
        <v>0</v>
      </c>
      <c r="AA27" s="17">
        <f>IF(AND(ISNUMBER($B27)=TRUE,$B27  &lt;&gt; "",$C27 &lt;&gt; "",$G27 &lt;&gt;""),1,0)</f>
        <v>1</v>
      </c>
      <c r="AB27" s="17">
        <f t="shared" si="3"/>
        <v>0</v>
      </c>
      <c r="AC27" s="17">
        <f t="shared" si="4"/>
        <v>0</v>
      </c>
      <c r="AD27" s="17">
        <f t="shared" si="5"/>
        <v>0</v>
      </c>
      <c r="AE27" s="17">
        <f t="shared" si="6"/>
        <v>0</v>
      </c>
      <c r="AF27" s="17">
        <f t="shared" si="7"/>
        <v>0</v>
      </c>
      <c r="AG27" s="17">
        <f t="shared" si="8"/>
        <v>0</v>
      </c>
      <c r="AH27" s="17">
        <f t="shared" si="9"/>
        <v>0</v>
      </c>
      <c r="AI27" s="17">
        <f t="shared" si="10"/>
        <v>0</v>
      </c>
      <c r="AJ27" s="17">
        <f t="shared" si="11"/>
        <v>0</v>
      </c>
    </row>
    <row r="28" spans="1:36" s="17" customFormat="1" ht="154.35" customHeight="1">
      <c r="A28" s="15"/>
      <c r="B28" s="16">
        <f>B27+1</f>
        <v>3</v>
      </c>
      <c r="C28" s="255" t="s">
        <v>141</v>
      </c>
      <c r="D28" s="256"/>
      <c r="E28" s="256"/>
      <c r="F28" s="257"/>
      <c r="G28" s="258" t="s">
        <v>146</v>
      </c>
      <c r="H28" s="259"/>
      <c r="I28" s="259"/>
      <c r="J28" s="259"/>
      <c r="K28" s="260"/>
      <c r="L28" s="163"/>
      <c r="M28" s="163"/>
      <c r="N28" s="163"/>
      <c r="O28" s="163"/>
      <c r="P28" s="163"/>
      <c r="Q28" s="163"/>
      <c r="R28" s="163"/>
      <c r="S28" s="163"/>
      <c r="T28" s="163"/>
      <c r="U28" s="267" t="s">
        <v>139</v>
      </c>
      <c r="V28" s="268"/>
      <c r="W28" s="268"/>
      <c r="X28" s="269"/>
      <c r="Y28" s="51">
        <f t="shared" ref="Y28" si="14">IF(OR(L28 &lt;&gt; "",M28 &lt;&gt;"",N28 &lt;&gt; "",O28 &lt;&gt;"",P28 &lt;&gt; "",Q28 &lt;&gt;"",R28 &lt;&gt; "",S28 &lt;&gt;"",T28 &lt;&gt; ""),1,0)</f>
        <v>0</v>
      </c>
      <c r="Z28" s="51">
        <f t="shared" ref="Z28" si="15">IF(OR(L28 = "H",M28 = "H",N28 = "H",O28 = "H",P28 = "H",Q28 = "H",R28 = "H",S28 = "H",T28 = "H",L28 = "M",M28 = "M",N28 = "M",O28 = "M",P28 = "M",Q28 = "M",R28 = "M",S28 = "M",T28 = "M",L28 = "L",M28 = "L",N28 = "L",O28 = "L",P28 = "L",Q28 = "L",R28 = "L",S28 = "L",T28 = "L"),1,0)</f>
        <v>0</v>
      </c>
      <c r="AA28" s="17">
        <f t="shared" ref="AA28:AA83" si="16">IF(AND(ISNUMBER($B28)=TRUE,$B28  &lt;&gt; "",$C28 &lt;&gt; "",$G28 &lt;&gt;""),1,0)</f>
        <v>1</v>
      </c>
      <c r="AB28" s="17">
        <f t="shared" si="3"/>
        <v>0</v>
      </c>
      <c r="AC28" s="17">
        <f t="shared" si="4"/>
        <v>0</v>
      </c>
      <c r="AD28" s="17">
        <f t="shared" si="5"/>
        <v>0</v>
      </c>
      <c r="AE28" s="17">
        <f t="shared" si="6"/>
        <v>0</v>
      </c>
      <c r="AF28" s="17">
        <f t="shared" si="7"/>
        <v>0</v>
      </c>
      <c r="AG28" s="17">
        <f t="shared" si="8"/>
        <v>0</v>
      </c>
      <c r="AH28" s="17">
        <f t="shared" si="9"/>
        <v>0</v>
      </c>
      <c r="AI28" s="17">
        <f t="shared" si="10"/>
        <v>0</v>
      </c>
      <c r="AJ28" s="17">
        <f t="shared" si="11"/>
        <v>0</v>
      </c>
    </row>
    <row r="29" spans="1:36" s="17" customFormat="1" ht="154.35" customHeight="1">
      <c r="A29" s="15"/>
      <c r="B29" s="16">
        <f t="shared" ref="B29:B65" si="17">B28+1</f>
        <v>4</v>
      </c>
      <c r="C29" s="255" t="s">
        <v>143</v>
      </c>
      <c r="D29" s="256"/>
      <c r="E29" s="256"/>
      <c r="F29" s="257"/>
      <c r="G29" s="258" t="s">
        <v>147</v>
      </c>
      <c r="H29" s="259"/>
      <c r="I29" s="259"/>
      <c r="J29" s="259"/>
      <c r="K29" s="260"/>
      <c r="L29" s="163"/>
      <c r="M29" s="163"/>
      <c r="N29" s="163"/>
      <c r="O29" s="163"/>
      <c r="P29" s="163"/>
      <c r="Q29" s="163"/>
      <c r="R29" s="163"/>
      <c r="S29" s="163"/>
      <c r="T29" s="163"/>
      <c r="U29" s="267" t="s">
        <v>139</v>
      </c>
      <c r="V29" s="268"/>
      <c r="W29" s="268"/>
      <c r="X29" s="269"/>
      <c r="Y29" s="51">
        <f t="shared" ref="Y29:Y83" si="18">IF(OR(L29 &lt;&gt; "",M29 &lt;&gt;"",N29 &lt;&gt; "",O29 &lt;&gt;"",P29 &lt;&gt; "",Q29 &lt;&gt;"",R29 &lt;&gt; "",S29 &lt;&gt;"",T29 &lt;&gt; ""),1,0)</f>
        <v>0</v>
      </c>
      <c r="Z29" s="51">
        <f t="shared" ref="Z29:Z83" si="19">IF(OR(L29 = "H",M29 = "H",N29 = "H",O29 = "H",P29 = "H",Q29 = "H",R29 = "H",S29 = "H",T29 = "H",L29 = "M",M29 = "M",N29 = "M",O29 = "M",P29 = "M",Q29 = "M",R29 = "M",S29 = "M",T29 = "M",L29 = "L",M29 = "L",N29 = "L",O29 = "L",P29 = "L",Q29 = "L",R29 = "L",S29 = "L",T29 = "L"),1,0)</f>
        <v>0</v>
      </c>
      <c r="AA29" s="17">
        <f t="shared" si="16"/>
        <v>1</v>
      </c>
      <c r="AB29" s="17">
        <f t="shared" si="3"/>
        <v>0</v>
      </c>
      <c r="AC29" s="17">
        <f t="shared" si="4"/>
        <v>0</v>
      </c>
      <c r="AD29" s="17">
        <f t="shared" si="5"/>
        <v>0</v>
      </c>
      <c r="AE29" s="17">
        <f t="shared" si="6"/>
        <v>0</v>
      </c>
      <c r="AF29" s="17">
        <f t="shared" si="7"/>
        <v>0</v>
      </c>
      <c r="AG29" s="17">
        <f t="shared" si="8"/>
        <v>0</v>
      </c>
      <c r="AH29" s="17">
        <f t="shared" si="9"/>
        <v>0</v>
      </c>
      <c r="AI29" s="17">
        <f t="shared" si="10"/>
        <v>0</v>
      </c>
      <c r="AJ29" s="17">
        <f t="shared" si="11"/>
        <v>0</v>
      </c>
    </row>
    <row r="30" spans="1:36" s="17" customFormat="1" ht="154.35" customHeight="1">
      <c r="A30" s="15"/>
      <c r="B30" s="16">
        <f t="shared" si="17"/>
        <v>5</v>
      </c>
      <c r="C30" s="255" t="s">
        <v>144</v>
      </c>
      <c r="D30" s="256"/>
      <c r="E30" s="256"/>
      <c r="F30" s="257"/>
      <c r="G30" s="258" t="s">
        <v>148</v>
      </c>
      <c r="H30" s="259"/>
      <c r="I30" s="259"/>
      <c r="J30" s="259"/>
      <c r="K30" s="260"/>
      <c r="L30" s="163"/>
      <c r="M30" s="163"/>
      <c r="N30" s="163"/>
      <c r="O30" s="163"/>
      <c r="P30" s="163"/>
      <c r="Q30" s="163"/>
      <c r="R30" s="163"/>
      <c r="S30" s="163"/>
      <c r="T30" s="163"/>
      <c r="U30" s="267"/>
      <c r="V30" s="268"/>
      <c r="W30" s="268"/>
      <c r="X30" s="269"/>
      <c r="Y30" s="51">
        <f t="shared" ref="Y30" si="20">IF(OR(L30 &lt;&gt; "",M30 &lt;&gt;"",N30 &lt;&gt; "",O30 &lt;&gt;"",P30 &lt;&gt; "",Q30 &lt;&gt;"",R30 &lt;&gt; "",S30 &lt;&gt;"",T30 &lt;&gt; ""),1,0)</f>
        <v>0</v>
      </c>
      <c r="Z30" s="51">
        <f t="shared" ref="Z30" si="21">IF(OR(L30 = "H",M30 = "H",N30 = "H",O30 = "H",P30 = "H",Q30 = "H",R30 = "H",S30 = "H",T30 = "H",L30 = "M",M30 = "M",N30 = "M",O30 = "M",P30 = "M",Q30 = "M",R30 = "M",S30 = "M",T30 = "M",L30 = "L",M30 = "L",N30 = "L",O30 = "L",P30 = "L",Q30 = "L",R30 = "L",S30 = "L",T30 = "L"),1,0)</f>
        <v>0</v>
      </c>
      <c r="AA30" s="17">
        <f t="shared" si="16"/>
        <v>1</v>
      </c>
      <c r="AB30" s="17">
        <f t="shared" si="3"/>
        <v>0</v>
      </c>
      <c r="AC30" s="17">
        <f t="shared" si="4"/>
        <v>0</v>
      </c>
      <c r="AD30" s="17">
        <f t="shared" si="5"/>
        <v>0</v>
      </c>
      <c r="AE30" s="17">
        <f t="shared" si="6"/>
        <v>0</v>
      </c>
      <c r="AF30" s="17">
        <f t="shared" si="7"/>
        <v>0</v>
      </c>
      <c r="AG30" s="17">
        <f t="shared" si="8"/>
        <v>0</v>
      </c>
      <c r="AH30" s="17">
        <f t="shared" si="9"/>
        <v>0</v>
      </c>
      <c r="AI30" s="17">
        <f t="shared" si="10"/>
        <v>0</v>
      </c>
      <c r="AJ30" s="17">
        <f t="shared" si="11"/>
        <v>0</v>
      </c>
    </row>
    <row r="31" spans="1:36" s="17" customFormat="1" ht="154.35" customHeight="1">
      <c r="A31" s="15"/>
      <c r="B31" s="16">
        <f t="shared" si="17"/>
        <v>6</v>
      </c>
      <c r="C31" s="255" t="s">
        <v>145</v>
      </c>
      <c r="D31" s="256"/>
      <c r="E31" s="256"/>
      <c r="F31" s="257"/>
      <c r="G31" s="258" t="s">
        <v>183</v>
      </c>
      <c r="H31" s="259"/>
      <c r="I31" s="259"/>
      <c r="J31" s="259"/>
      <c r="K31" s="260"/>
      <c r="L31" s="163"/>
      <c r="M31" s="163"/>
      <c r="N31" s="163"/>
      <c r="O31" s="163"/>
      <c r="P31" s="163"/>
      <c r="Q31" s="163"/>
      <c r="R31" s="163"/>
      <c r="S31" s="163"/>
      <c r="T31" s="163"/>
      <c r="U31" s="267"/>
      <c r="V31" s="268"/>
      <c r="W31" s="268"/>
      <c r="X31" s="269"/>
      <c r="Y31" s="51">
        <f t="shared" si="18"/>
        <v>0</v>
      </c>
      <c r="Z31" s="51">
        <f t="shared" si="19"/>
        <v>0</v>
      </c>
      <c r="AA31" s="17">
        <f t="shared" si="16"/>
        <v>1</v>
      </c>
      <c r="AB31" s="17">
        <f t="shared" si="3"/>
        <v>0</v>
      </c>
      <c r="AC31" s="17">
        <f t="shared" si="4"/>
        <v>0</v>
      </c>
      <c r="AD31" s="17">
        <f t="shared" si="5"/>
        <v>0</v>
      </c>
      <c r="AE31" s="17">
        <f t="shared" si="6"/>
        <v>0</v>
      </c>
      <c r="AF31" s="17">
        <f t="shared" si="7"/>
        <v>0</v>
      </c>
      <c r="AG31" s="17">
        <f t="shared" si="8"/>
        <v>0</v>
      </c>
      <c r="AH31" s="17">
        <f t="shared" si="9"/>
        <v>0</v>
      </c>
      <c r="AI31" s="17">
        <f t="shared" si="10"/>
        <v>0</v>
      </c>
      <c r="AJ31" s="17">
        <f t="shared" si="11"/>
        <v>0</v>
      </c>
    </row>
    <row r="32" spans="1:36" s="17" customFormat="1" ht="154.35" customHeight="1">
      <c r="A32" s="15"/>
      <c r="B32" s="16">
        <f t="shared" si="17"/>
        <v>7</v>
      </c>
      <c r="C32" s="255" t="s">
        <v>150</v>
      </c>
      <c r="D32" s="256"/>
      <c r="E32" s="256"/>
      <c r="F32" s="257"/>
      <c r="G32" s="258" t="s">
        <v>169</v>
      </c>
      <c r="H32" s="259"/>
      <c r="I32" s="259"/>
      <c r="J32" s="259"/>
      <c r="K32" s="260"/>
      <c r="L32" s="163"/>
      <c r="M32" s="163"/>
      <c r="N32" s="163"/>
      <c r="O32" s="163"/>
      <c r="P32" s="163"/>
      <c r="Q32" s="163"/>
      <c r="R32" s="163"/>
      <c r="S32" s="163"/>
      <c r="T32" s="163"/>
      <c r="U32" s="267" t="s">
        <v>139</v>
      </c>
      <c r="V32" s="268"/>
      <c r="W32" s="268"/>
      <c r="X32" s="269"/>
      <c r="Y32" s="51">
        <f t="shared" si="18"/>
        <v>0</v>
      </c>
      <c r="Z32" s="51">
        <f t="shared" si="19"/>
        <v>0</v>
      </c>
      <c r="AA32" s="17">
        <f t="shared" si="16"/>
        <v>1</v>
      </c>
      <c r="AB32" s="17">
        <f t="shared" si="3"/>
        <v>0</v>
      </c>
      <c r="AC32" s="17">
        <f t="shared" si="4"/>
        <v>0</v>
      </c>
      <c r="AD32" s="17">
        <f t="shared" si="5"/>
        <v>0</v>
      </c>
      <c r="AE32" s="17">
        <f t="shared" si="6"/>
        <v>0</v>
      </c>
      <c r="AF32" s="17">
        <f t="shared" si="7"/>
        <v>0</v>
      </c>
      <c r="AG32" s="17">
        <f t="shared" si="8"/>
        <v>0</v>
      </c>
      <c r="AH32" s="17">
        <f t="shared" si="9"/>
        <v>0</v>
      </c>
      <c r="AI32" s="17">
        <f t="shared" si="10"/>
        <v>0</v>
      </c>
      <c r="AJ32" s="17">
        <f t="shared" si="11"/>
        <v>0</v>
      </c>
    </row>
    <row r="33" spans="1:36" s="17" customFormat="1" ht="172.5" customHeight="1">
      <c r="A33" s="15"/>
      <c r="B33" s="16">
        <f t="shared" si="17"/>
        <v>8</v>
      </c>
      <c r="C33" s="255" t="s">
        <v>151</v>
      </c>
      <c r="D33" s="256"/>
      <c r="E33" s="256"/>
      <c r="F33" s="257"/>
      <c r="G33" s="258" t="s">
        <v>152</v>
      </c>
      <c r="H33" s="259"/>
      <c r="I33" s="259"/>
      <c r="J33" s="259"/>
      <c r="K33" s="260"/>
      <c r="L33" s="163"/>
      <c r="M33" s="163"/>
      <c r="N33" s="163"/>
      <c r="O33" s="163"/>
      <c r="P33" s="163"/>
      <c r="Q33" s="163"/>
      <c r="R33" s="163"/>
      <c r="S33" s="163"/>
      <c r="T33" s="163"/>
      <c r="U33" s="267" t="s">
        <v>139</v>
      </c>
      <c r="V33" s="268"/>
      <c r="W33" s="268"/>
      <c r="X33" s="269"/>
      <c r="Y33" s="51">
        <f t="shared" si="18"/>
        <v>0</v>
      </c>
      <c r="Z33" s="51">
        <f t="shared" si="19"/>
        <v>0</v>
      </c>
      <c r="AA33" s="17">
        <f t="shared" si="16"/>
        <v>1</v>
      </c>
      <c r="AB33" s="17">
        <f t="shared" si="3"/>
        <v>0</v>
      </c>
      <c r="AC33" s="17">
        <f t="shared" si="4"/>
        <v>0</v>
      </c>
      <c r="AD33" s="17">
        <f t="shared" si="5"/>
        <v>0</v>
      </c>
      <c r="AE33" s="17">
        <f t="shared" si="6"/>
        <v>0</v>
      </c>
      <c r="AF33" s="17">
        <f t="shared" si="7"/>
        <v>0</v>
      </c>
      <c r="AG33" s="17">
        <f t="shared" si="8"/>
        <v>0</v>
      </c>
      <c r="AH33" s="17">
        <f t="shared" si="9"/>
        <v>0</v>
      </c>
      <c r="AI33" s="17">
        <f t="shared" si="10"/>
        <v>0</v>
      </c>
      <c r="AJ33" s="17">
        <f t="shared" si="11"/>
        <v>0</v>
      </c>
    </row>
    <row r="34" spans="1:36" s="17" customFormat="1" ht="55.35" customHeight="1">
      <c r="A34" s="15"/>
      <c r="B34" s="164"/>
      <c r="C34" s="249" t="s">
        <v>176</v>
      </c>
      <c r="D34" s="250"/>
      <c r="E34" s="250"/>
      <c r="F34" s="250"/>
      <c r="G34" s="250"/>
      <c r="H34" s="250"/>
      <c r="I34" s="250"/>
      <c r="J34" s="250"/>
      <c r="K34" s="251"/>
      <c r="L34" s="165"/>
      <c r="M34" s="165"/>
      <c r="N34" s="165"/>
      <c r="O34" s="165"/>
      <c r="P34" s="165"/>
      <c r="Q34" s="165"/>
      <c r="R34" s="165"/>
      <c r="S34" s="165"/>
      <c r="T34" s="165"/>
      <c r="U34" s="252"/>
      <c r="V34" s="253"/>
      <c r="W34" s="253"/>
      <c r="X34" s="254"/>
      <c r="Y34" s="51"/>
      <c r="Z34" s="51"/>
    </row>
    <row r="35" spans="1:36" s="17" customFormat="1" ht="172.5" customHeight="1">
      <c r="A35" s="15"/>
      <c r="B35" s="16">
        <f>B33+1</f>
        <v>9</v>
      </c>
      <c r="C35" s="255" t="s">
        <v>138</v>
      </c>
      <c r="D35" s="256"/>
      <c r="E35" s="256"/>
      <c r="F35" s="257"/>
      <c r="G35" s="258" t="s">
        <v>171</v>
      </c>
      <c r="H35" s="259"/>
      <c r="I35" s="259"/>
      <c r="J35" s="259"/>
      <c r="K35" s="260"/>
      <c r="L35" s="163"/>
      <c r="M35" s="163"/>
      <c r="N35" s="163"/>
      <c r="O35" s="163"/>
      <c r="P35" s="163"/>
      <c r="Q35" s="163"/>
      <c r="R35" s="163"/>
      <c r="S35" s="163"/>
      <c r="T35" s="163"/>
      <c r="U35" s="267"/>
      <c r="V35" s="268"/>
      <c r="W35" s="268"/>
      <c r="X35" s="269"/>
      <c r="Y35" s="51">
        <f t="shared" ref="Y35:Y37" si="22">IF(OR(L35 &lt;&gt; "",M35 &lt;&gt;"",N35 &lt;&gt; "",O35 &lt;&gt;"",P35 &lt;&gt; "",Q35 &lt;&gt;"",R35 &lt;&gt; "",S35 &lt;&gt;"",T35 &lt;&gt; ""),1,0)</f>
        <v>0</v>
      </c>
      <c r="Z35" s="51">
        <f t="shared" ref="Z35:Z37" si="23">IF(OR(L35 = "H",M35 = "H",N35 = "H",O35 = "H",P35 = "H",Q35 = "H",R35 = "H",S35 = "H",T35 = "H",L35 = "M",M35 = "M",N35 = "M",O35 = "M",P35 = "M",Q35 = "M",R35 = "M",S35 = "M",T35 = "M",L35 = "L",M35 = "L",N35 = "L",O35 = "L",P35 = "L",Q35 = "L",R35 = "L",S35 = "L",T35 = "L"),1,0)</f>
        <v>0</v>
      </c>
      <c r="AA35" s="17">
        <f t="shared" si="16"/>
        <v>1</v>
      </c>
      <c r="AB35" s="17">
        <f t="shared" si="3"/>
        <v>0</v>
      </c>
      <c r="AC35" s="17">
        <f t="shared" si="4"/>
        <v>0</v>
      </c>
      <c r="AD35" s="17">
        <f t="shared" si="5"/>
        <v>0</v>
      </c>
      <c r="AE35" s="17">
        <f t="shared" si="6"/>
        <v>0</v>
      </c>
      <c r="AF35" s="17">
        <f t="shared" si="7"/>
        <v>0</v>
      </c>
      <c r="AG35" s="17">
        <f t="shared" si="8"/>
        <v>0</v>
      </c>
      <c r="AH35" s="17">
        <f t="shared" si="9"/>
        <v>0</v>
      </c>
      <c r="AI35" s="17">
        <f t="shared" si="10"/>
        <v>0</v>
      </c>
      <c r="AJ35" s="17">
        <f t="shared" si="11"/>
        <v>0</v>
      </c>
    </row>
    <row r="36" spans="1:36" s="17" customFormat="1" ht="154.35" customHeight="1">
      <c r="A36" s="15"/>
      <c r="B36" s="16">
        <f t="shared" si="17"/>
        <v>10</v>
      </c>
      <c r="C36" s="255" t="s">
        <v>141</v>
      </c>
      <c r="D36" s="256"/>
      <c r="E36" s="256"/>
      <c r="F36" s="257"/>
      <c r="G36" s="258" t="s">
        <v>172</v>
      </c>
      <c r="H36" s="259"/>
      <c r="I36" s="259"/>
      <c r="J36" s="259"/>
      <c r="K36" s="260"/>
      <c r="L36" s="163"/>
      <c r="M36" s="163"/>
      <c r="N36" s="163"/>
      <c r="O36" s="163"/>
      <c r="P36" s="163"/>
      <c r="Q36" s="163"/>
      <c r="R36" s="163"/>
      <c r="S36" s="163"/>
      <c r="T36" s="163"/>
      <c r="U36" s="267"/>
      <c r="V36" s="268"/>
      <c r="W36" s="268"/>
      <c r="X36" s="269"/>
      <c r="Y36" s="51">
        <f t="shared" si="22"/>
        <v>0</v>
      </c>
      <c r="Z36" s="51">
        <f t="shared" si="23"/>
        <v>0</v>
      </c>
      <c r="AA36" s="17">
        <f t="shared" si="16"/>
        <v>1</v>
      </c>
      <c r="AB36" s="17">
        <f t="shared" si="3"/>
        <v>0</v>
      </c>
      <c r="AC36" s="17">
        <f t="shared" si="4"/>
        <v>0</v>
      </c>
      <c r="AD36" s="17">
        <f t="shared" si="5"/>
        <v>0</v>
      </c>
      <c r="AE36" s="17">
        <f t="shared" si="6"/>
        <v>0</v>
      </c>
      <c r="AF36" s="17">
        <f t="shared" si="7"/>
        <v>0</v>
      </c>
      <c r="AG36" s="17">
        <f t="shared" si="8"/>
        <v>0</v>
      </c>
      <c r="AH36" s="17">
        <f t="shared" si="9"/>
        <v>0</v>
      </c>
      <c r="AI36" s="17">
        <f t="shared" si="10"/>
        <v>0</v>
      </c>
      <c r="AJ36" s="17">
        <f t="shared" si="11"/>
        <v>0</v>
      </c>
    </row>
    <row r="37" spans="1:36" s="17" customFormat="1" ht="154.35" customHeight="1">
      <c r="A37" s="15"/>
      <c r="B37" s="16">
        <f t="shared" si="17"/>
        <v>11</v>
      </c>
      <c r="C37" s="255" t="s">
        <v>143</v>
      </c>
      <c r="D37" s="256"/>
      <c r="E37" s="256"/>
      <c r="F37" s="257"/>
      <c r="G37" s="258" t="s">
        <v>173</v>
      </c>
      <c r="H37" s="259"/>
      <c r="I37" s="259"/>
      <c r="J37" s="259"/>
      <c r="K37" s="260"/>
      <c r="L37" s="163"/>
      <c r="M37" s="163"/>
      <c r="N37" s="163"/>
      <c r="O37" s="163"/>
      <c r="P37" s="163"/>
      <c r="Q37" s="163"/>
      <c r="R37" s="163"/>
      <c r="S37" s="163"/>
      <c r="T37" s="163"/>
      <c r="U37" s="267"/>
      <c r="V37" s="268"/>
      <c r="W37" s="268"/>
      <c r="X37" s="269"/>
      <c r="Y37" s="51">
        <f t="shared" si="22"/>
        <v>0</v>
      </c>
      <c r="Z37" s="51">
        <f t="shared" si="23"/>
        <v>0</v>
      </c>
      <c r="AA37" s="17">
        <f t="shared" si="16"/>
        <v>1</v>
      </c>
      <c r="AB37" s="17">
        <f t="shared" si="3"/>
        <v>0</v>
      </c>
      <c r="AC37" s="17">
        <f t="shared" si="4"/>
        <v>0</v>
      </c>
      <c r="AD37" s="17">
        <f t="shared" si="5"/>
        <v>0</v>
      </c>
      <c r="AE37" s="17">
        <f t="shared" si="6"/>
        <v>0</v>
      </c>
      <c r="AF37" s="17">
        <f t="shared" si="7"/>
        <v>0</v>
      </c>
      <c r="AG37" s="17">
        <f t="shared" si="8"/>
        <v>0</v>
      </c>
      <c r="AH37" s="17">
        <f t="shared" si="9"/>
        <v>0</v>
      </c>
      <c r="AI37" s="17">
        <f t="shared" si="10"/>
        <v>0</v>
      </c>
      <c r="AJ37" s="17">
        <f t="shared" si="11"/>
        <v>0</v>
      </c>
    </row>
    <row r="38" spans="1:36" s="17" customFormat="1" ht="154.35" customHeight="1">
      <c r="A38" s="15"/>
      <c r="B38" s="16">
        <f>B37+1</f>
        <v>12</v>
      </c>
      <c r="C38" s="255" t="s">
        <v>144</v>
      </c>
      <c r="D38" s="256"/>
      <c r="E38" s="256"/>
      <c r="F38" s="257"/>
      <c r="G38" s="258" t="s">
        <v>148</v>
      </c>
      <c r="H38" s="259"/>
      <c r="I38" s="259"/>
      <c r="J38" s="259"/>
      <c r="K38" s="260"/>
      <c r="L38" s="163"/>
      <c r="M38" s="163"/>
      <c r="N38" s="163"/>
      <c r="O38" s="163"/>
      <c r="P38" s="163"/>
      <c r="Q38" s="163"/>
      <c r="R38" s="163"/>
      <c r="S38" s="163"/>
      <c r="T38" s="163"/>
      <c r="U38" s="246"/>
      <c r="V38" s="247"/>
      <c r="W38" s="247"/>
      <c r="X38" s="248"/>
      <c r="Y38" s="51">
        <f t="shared" ref="Y38:Y40" si="24">IF(OR(L38 &lt;&gt; "",M38 &lt;&gt;"",N38 &lt;&gt; "",O38 &lt;&gt;"",P38 &lt;&gt; "",Q38 &lt;&gt;"",R38 &lt;&gt; "",S38 &lt;&gt;"",T38 &lt;&gt; ""),1,0)</f>
        <v>0</v>
      </c>
      <c r="Z38" s="51">
        <f t="shared" ref="Z38:Z40" si="25">IF(OR(L38 = "H",M38 = "H",N38 = "H",O38 = "H",P38 = "H",Q38 = "H",R38 = "H",S38 = "H",T38 = "H",L38 = "M",M38 = "M",N38 = "M",O38 = "M",P38 = "M",Q38 = "M",R38 = "M",S38 = "M",T38 = "M",L38 = "L",M38 = "L",N38 = "L",O38 = "L",P38 = "L",Q38 = "L",R38 = "L",S38 = "L",T38 = "L"),1,0)</f>
        <v>0</v>
      </c>
      <c r="AA38" s="17">
        <f t="shared" si="16"/>
        <v>1</v>
      </c>
      <c r="AB38" s="17">
        <f t="shared" si="3"/>
        <v>0</v>
      </c>
      <c r="AC38" s="17">
        <f t="shared" si="4"/>
        <v>0</v>
      </c>
      <c r="AD38" s="17">
        <f t="shared" si="5"/>
        <v>0</v>
      </c>
      <c r="AE38" s="17">
        <f t="shared" si="6"/>
        <v>0</v>
      </c>
      <c r="AF38" s="17">
        <f t="shared" si="7"/>
        <v>0</v>
      </c>
      <c r="AG38" s="17">
        <f t="shared" si="8"/>
        <v>0</v>
      </c>
      <c r="AH38" s="17">
        <f t="shared" si="9"/>
        <v>0</v>
      </c>
      <c r="AI38" s="17">
        <f t="shared" si="10"/>
        <v>0</v>
      </c>
      <c r="AJ38" s="17">
        <f t="shared" si="11"/>
        <v>0</v>
      </c>
    </row>
    <row r="39" spans="1:36" s="17" customFormat="1" ht="154.35" customHeight="1">
      <c r="A39" s="15"/>
      <c r="B39" s="16">
        <f t="shared" si="17"/>
        <v>13</v>
      </c>
      <c r="C39" s="255" t="s">
        <v>145</v>
      </c>
      <c r="D39" s="256"/>
      <c r="E39" s="256"/>
      <c r="F39" s="257"/>
      <c r="G39" s="258" t="s">
        <v>183</v>
      </c>
      <c r="H39" s="259"/>
      <c r="I39" s="259"/>
      <c r="J39" s="259"/>
      <c r="K39" s="260"/>
      <c r="L39" s="163"/>
      <c r="M39" s="163"/>
      <c r="N39" s="163"/>
      <c r="O39" s="163"/>
      <c r="P39" s="163"/>
      <c r="Q39" s="163"/>
      <c r="R39" s="163"/>
      <c r="S39" s="163"/>
      <c r="T39" s="163"/>
      <c r="U39" s="246"/>
      <c r="V39" s="247"/>
      <c r="W39" s="247"/>
      <c r="X39" s="248"/>
      <c r="Y39" s="51">
        <f t="shared" si="24"/>
        <v>0</v>
      </c>
      <c r="Z39" s="51">
        <f t="shared" si="25"/>
        <v>0</v>
      </c>
      <c r="AA39" s="17">
        <f t="shared" si="16"/>
        <v>1</v>
      </c>
      <c r="AB39" s="17">
        <f t="shared" si="3"/>
        <v>0</v>
      </c>
      <c r="AC39" s="17">
        <f t="shared" si="4"/>
        <v>0</v>
      </c>
      <c r="AD39" s="17">
        <f t="shared" si="5"/>
        <v>0</v>
      </c>
      <c r="AE39" s="17">
        <f t="shared" si="6"/>
        <v>0</v>
      </c>
      <c r="AF39" s="17">
        <f t="shared" si="7"/>
        <v>0</v>
      </c>
      <c r="AG39" s="17">
        <f t="shared" si="8"/>
        <v>0</v>
      </c>
      <c r="AH39" s="17">
        <f t="shared" si="9"/>
        <v>0</v>
      </c>
      <c r="AI39" s="17">
        <f t="shared" si="10"/>
        <v>0</v>
      </c>
      <c r="AJ39" s="17">
        <f t="shared" si="11"/>
        <v>0</v>
      </c>
    </row>
    <row r="40" spans="1:36" s="17" customFormat="1" ht="154.35" customHeight="1">
      <c r="A40" s="15"/>
      <c r="B40" s="16">
        <f t="shared" si="17"/>
        <v>14</v>
      </c>
      <c r="C40" s="255" t="s">
        <v>150</v>
      </c>
      <c r="D40" s="256"/>
      <c r="E40" s="256"/>
      <c r="F40" s="257"/>
      <c r="G40" s="258" t="s">
        <v>167</v>
      </c>
      <c r="H40" s="259"/>
      <c r="I40" s="259"/>
      <c r="J40" s="259"/>
      <c r="K40" s="260"/>
      <c r="L40" s="163"/>
      <c r="M40" s="163"/>
      <c r="N40" s="163"/>
      <c r="O40" s="163"/>
      <c r="P40" s="163"/>
      <c r="Q40" s="163"/>
      <c r="R40" s="163"/>
      <c r="S40" s="163"/>
      <c r="T40" s="163"/>
      <c r="U40" s="246" t="s">
        <v>189</v>
      </c>
      <c r="V40" s="247"/>
      <c r="W40" s="247"/>
      <c r="X40" s="248"/>
      <c r="Y40" s="51">
        <f t="shared" si="24"/>
        <v>0</v>
      </c>
      <c r="Z40" s="51">
        <f t="shared" si="25"/>
        <v>0</v>
      </c>
      <c r="AA40" s="17">
        <f t="shared" si="16"/>
        <v>1</v>
      </c>
      <c r="AB40" s="17">
        <f t="shared" si="3"/>
        <v>0</v>
      </c>
      <c r="AC40" s="17">
        <f t="shared" si="4"/>
        <v>0</v>
      </c>
      <c r="AD40" s="17">
        <f t="shared" si="5"/>
        <v>0</v>
      </c>
      <c r="AE40" s="17">
        <f t="shared" si="6"/>
        <v>0</v>
      </c>
      <c r="AF40" s="17">
        <f t="shared" si="7"/>
        <v>0</v>
      </c>
      <c r="AG40" s="17">
        <f t="shared" si="8"/>
        <v>0</v>
      </c>
      <c r="AH40" s="17">
        <f t="shared" si="9"/>
        <v>0</v>
      </c>
      <c r="AI40" s="17">
        <f t="shared" si="10"/>
        <v>0</v>
      </c>
      <c r="AJ40" s="17">
        <f t="shared" si="11"/>
        <v>0</v>
      </c>
    </row>
    <row r="41" spans="1:36" s="17" customFormat="1" ht="154.35" customHeight="1">
      <c r="A41" s="15"/>
      <c r="B41" s="16">
        <f t="shared" si="17"/>
        <v>15</v>
      </c>
      <c r="C41" s="255" t="s">
        <v>151</v>
      </c>
      <c r="D41" s="256"/>
      <c r="E41" s="256"/>
      <c r="F41" s="257"/>
      <c r="G41" s="258" t="s">
        <v>156</v>
      </c>
      <c r="H41" s="259"/>
      <c r="I41" s="259"/>
      <c r="J41" s="259"/>
      <c r="K41" s="260"/>
      <c r="L41" s="163"/>
      <c r="M41" s="163"/>
      <c r="N41" s="163"/>
      <c r="O41" s="163"/>
      <c r="P41" s="163"/>
      <c r="Q41" s="163"/>
      <c r="R41" s="163"/>
      <c r="S41" s="163"/>
      <c r="T41" s="163"/>
      <c r="U41" s="246"/>
      <c r="V41" s="247"/>
      <c r="W41" s="247"/>
      <c r="X41" s="248"/>
      <c r="Y41" s="51">
        <f t="shared" ref="Y41:Y45" si="26">IF(OR(L41 &lt;&gt; "",M41 &lt;&gt;"",N41 &lt;&gt; "",O41 &lt;&gt;"",P41 &lt;&gt; "",Q41 &lt;&gt;"",R41 &lt;&gt; "",S41 &lt;&gt;"",T41 &lt;&gt; ""),1,0)</f>
        <v>0</v>
      </c>
      <c r="Z41" s="51">
        <f t="shared" ref="Z41:Z45" si="27">IF(OR(L41 = "H",M41 = "H",N41 = "H",O41 = "H",P41 = "H",Q41 = "H",R41 = "H",S41 = "H",T41 = "H",L41 = "M",M41 = "M",N41 = "M",O41 = "M",P41 = "M",Q41 = "M",R41 = "M",S41 = "M",T41 = "M",L41 = "L",M41 = "L",N41 = "L",O41 = "L",P41 = "L",Q41 = "L",R41 = "L",S41 = "L",T41 = "L"),1,0)</f>
        <v>0</v>
      </c>
      <c r="AA41" s="17">
        <f t="shared" si="16"/>
        <v>1</v>
      </c>
      <c r="AB41" s="17">
        <f t="shared" si="3"/>
        <v>0</v>
      </c>
      <c r="AC41" s="17">
        <f t="shared" si="4"/>
        <v>0</v>
      </c>
      <c r="AD41" s="17">
        <f t="shared" si="5"/>
        <v>0</v>
      </c>
      <c r="AE41" s="17">
        <f t="shared" si="6"/>
        <v>0</v>
      </c>
      <c r="AF41" s="17">
        <f t="shared" si="7"/>
        <v>0</v>
      </c>
      <c r="AG41" s="17">
        <f t="shared" si="8"/>
        <v>0</v>
      </c>
      <c r="AH41" s="17">
        <f t="shared" si="9"/>
        <v>0</v>
      </c>
      <c r="AI41" s="17">
        <f t="shared" si="10"/>
        <v>0</v>
      </c>
      <c r="AJ41" s="17">
        <f t="shared" si="11"/>
        <v>0</v>
      </c>
    </row>
    <row r="42" spans="1:36" s="17" customFormat="1" ht="55.35" customHeight="1">
      <c r="A42" s="15"/>
      <c r="B42" s="164"/>
      <c r="C42" s="249" t="s">
        <v>177</v>
      </c>
      <c r="D42" s="250"/>
      <c r="E42" s="250"/>
      <c r="F42" s="250"/>
      <c r="G42" s="250"/>
      <c r="H42" s="250"/>
      <c r="I42" s="250"/>
      <c r="J42" s="250"/>
      <c r="K42" s="251"/>
      <c r="L42" s="165"/>
      <c r="M42" s="165"/>
      <c r="N42" s="165"/>
      <c r="O42" s="165"/>
      <c r="P42" s="165"/>
      <c r="Q42" s="165"/>
      <c r="R42" s="165"/>
      <c r="S42" s="165"/>
      <c r="T42" s="165"/>
      <c r="U42" s="252"/>
      <c r="V42" s="253"/>
      <c r="W42" s="253"/>
      <c r="X42" s="254"/>
      <c r="Y42" s="51"/>
      <c r="Z42" s="51"/>
    </row>
    <row r="43" spans="1:36" s="17" customFormat="1" ht="154.35" customHeight="1">
      <c r="A43" s="15"/>
      <c r="B43" s="16">
        <f>B41+1</f>
        <v>16</v>
      </c>
      <c r="C43" s="255" t="s">
        <v>138</v>
      </c>
      <c r="D43" s="256"/>
      <c r="E43" s="256"/>
      <c r="F43" s="257"/>
      <c r="G43" s="258" t="s">
        <v>153</v>
      </c>
      <c r="H43" s="259"/>
      <c r="I43" s="259"/>
      <c r="J43" s="259"/>
      <c r="K43" s="260"/>
      <c r="L43" s="163"/>
      <c r="M43" s="163"/>
      <c r="N43" s="163"/>
      <c r="O43" s="163"/>
      <c r="P43" s="163"/>
      <c r="Q43" s="163"/>
      <c r="R43" s="163"/>
      <c r="S43" s="163"/>
      <c r="T43" s="163"/>
      <c r="U43" s="246"/>
      <c r="V43" s="247"/>
      <c r="W43" s="247"/>
      <c r="X43" s="248"/>
      <c r="Y43" s="51">
        <f t="shared" si="26"/>
        <v>0</v>
      </c>
      <c r="Z43" s="51">
        <f t="shared" si="27"/>
        <v>0</v>
      </c>
      <c r="AA43" s="17">
        <f t="shared" si="16"/>
        <v>1</v>
      </c>
      <c r="AB43" s="17">
        <f t="shared" si="3"/>
        <v>0</v>
      </c>
      <c r="AC43" s="17">
        <f t="shared" si="4"/>
        <v>0</v>
      </c>
      <c r="AD43" s="17">
        <f t="shared" si="5"/>
        <v>0</v>
      </c>
      <c r="AE43" s="17">
        <f t="shared" si="6"/>
        <v>0</v>
      </c>
      <c r="AF43" s="17">
        <f t="shared" si="7"/>
        <v>0</v>
      </c>
      <c r="AG43" s="17">
        <f t="shared" si="8"/>
        <v>0</v>
      </c>
      <c r="AH43" s="17">
        <f t="shared" si="9"/>
        <v>0</v>
      </c>
      <c r="AI43" s="17">
        <f t="shared" si="10"/>
        <v>0</v>
      </c>
      <c r="AJ43" s="17">
        <f t="shared" si="11"/>
        <v>0</v>
      </c>
    </row>
    <row r="44" spans="1:36" s="17" customFormat="1" ht="154.35" customHeight="1">
      <c r="A44" s="15"/>
      <c r="B44" s="16">
        <f t="shared" si="17"/>
        <v>17</v>
      </c>
      <c r="C44" s="255" t="s">
        <v>141</v>
      </c>
      <c r="D44" s="256"/>
      <c r="E44" s="256"/>
      <c r="F44" s="257"/>
      <c r="G44" s="258" t="s">
        <v>178</v>
      </c>
      <c r="H44" s="259"/>
      <c r="I44" s="259"/>
      <c r="J44" s="259"/>
      <c r="K44" s="260"/>
      <c r="L44" s="163"/>
      <c r="M44" s="163"/>
      <c r="N44" s="163"/>
      <c r="O44" s="163"/>
      <c r="P44" s="163"/>
      <c r="Q44" s="163"/>
      <c r="R44" s="163"/>
      <c r="S44" s="163"/>
      <c r="T44" s="163"/>
      <c r="U44" s="246"/>
      <c r="V44" s="247"/>
      <c r="W44" s="247"/>
      <c r="X44" s="248"/>
      <c r="Y44" s="51">
        <f t="shared" si="26"/>
        <v>0</v>
      </c>
      <c r="Z44" s="51">
        <f t="shared" si="27"/>
        <v>0</v>
      </c>
      <c r="AA44" s="17">
        <f t="shared" si="16"/>
        <v>1</v>
      </c>
      <c r="AB44" s="17">
        <f t="shared" si="3"/>
        <v>0</v>
      </c>
      <c r="AC44" s="17">
        <f t="shared" si="4"/>
        <v>0</v>
      </c>
      <c r="AD44" s="17">
        <f t="shared" si="5"/>
        <v>0</v>
      </c>
      <c r="AE44" s="17">
        <f t="shared" si="6"/>
        <v>0</v>
      </c>
      <c r="AF44" s="17">
        <f t="shared" si="7"/>
        <v>0</v>
      </c>
      <c r="AG44" s="17">
        <f t="shared" si="8"/>
        <v>0</v>
      </c>
      <c r="AH44" s="17">
        <f t="shared" si="9"/>
        <v>0</v>
      </c>
      <c r="AI44" s="17">
        <f t="shared" si="10"/>
        <v>0</v>
      </c>
      <c r="AJ44" s="17">
        <f t="shared" si="11"/>
        <v>0</v>
      </c>
    </row>
    <row r="45" spans="1:36" s="17" customFormat="1" ht="154.35" customHeight="1">
      <c r="A45" s="15"/>
      <c r="B45" s="16">
        <f t="shared" si="17"/>
        <v>18</v>
      </c>
      <c r="C45" s="255" t="s">
        <v>143</v>
      </c>
      <c r="D45" s="256"/>
      <c r="E45" s="256"/>
      <c r="F45" s="257"/>
      <c r="G45" s="258" t="s">
        <v>179</v>
      </c>
      <c r="H45" s="259"/>
      <c r="I45" s="259"/>
      <c r="J45" s="259"/>
      <c r="K45" s="260"/>
      <c r="L45" s="163"/>
      <c r="M45" s="163"/>
      <c r="N45" s="163"/>
      <c r="O45" s="163"/>
      <c r="P45" s="163"/>
      <c r="Q45" s="163"/>
      <c r="R45" s="163"/>
      <c r="S45" s="163"/>
      <c r="T45" s="163"/>
      <c r="U45" s="246"/>
      <c r="V45" s="247"/>
      <c r="W45" s="247"/>
      <c r="X45" s="248"/>
      <c r="Y45" s="51">
        <f t="shared" si="26"/>
        <v>0</v>
      </c>
      <c r="Z45" s="51">
        <f t="shared" si="27"/>
        <v>0</v>
      </c>
      <c r="AA45" s="17">
        <f t="shared" si="16"/>
        <v>1</v>
      </c>
      <c r="AB45" s="17">
        <f t="shared" si="3"/>
        <v>0</v>
      </c>
      <c r="AC45" s="17">
        <f t="shared" si="4"/>
        <v>0</v>
      </c>
      <c r="AD45" s="17">
        <f t="shared" si="5"/>
        <v>0</v>
      </c>
      <c r="AE45" s="17">
        <f t="shared" si="6"/>
        <v>0</v>
      </c>
      <c r="AF45" s="17">
        <f t="shared" si="7"/>
        <v>0</v>
      </c>
      <c r="AG45" s="17">
        <f t="shared" si="8"/>
        <v>0</v>
      </c>
      <c r="AH45" s="17">
        <f t="shared" si="9"/>
        <v>0</v>
      </c>
      <c r="AI45" s="17">
        <f t="shared" si="10"/>
        <v>0</v>
      </c>
      <c r="AJ45" s="17">
        <f t="shared" si="11"/>
        <v>0</v>
      </c>
    </row>
    <row r="46" spans="1:36" s="17" customFormat="1" ht="154.35" customHeight="1">
      <c r="A46" s="15"/>
      <c r="B46" s="16">
        <f t="shared" si="17"/>
        <v>19</v>
      </c>
      <c r="C46" s="255" t="s">
        <v>144</v>
      </c>
      <c r="D46" s="256"/>
      <c r="E46" s="256"/>
      <c r="F46" s="257"/>
      <c r="G46" s="258" t="s">
        <v>148</v>
      </c>
      <c r="H46" s="259"/>
      <c r="I46" s="259"/>
      <c r="J46" s="259"/>
      <c r="K46" s="260"/>
      <c r="L46" s="163"/>
      <c r="M46" s="163"/>
      <c r="N46" s="163"/>
      <c r="O46" s="163"/>
      <c r="P46" s="163"/>
      <c r="Q46" s="163"/>
      <c r="R46" s="163"/>
      <c r="S46" s="163"/>
      <c r="T46" s="163"/>
      <c r="U46" s="246"/>
      <c r="V46" s="247"/>
      <c r="W46" s="247"/>
      <c r="X46" s="248"/>
      <c r="Y46" s="51">
        <f t="shared" ref="Y46:Y55" si="28">IF(OR(L46 &lt;&gt; "",M46 &lt;&gt;"",N46 &lt;&gt; "",O46 &lt;&gt;"",P46 &lt;&gt; "",Q46 &lt;&gt;"",R46 &lt;&gt; "",S46 &lt;&gt;"",T46 &lt;&gt; ""),1,0)</f>
        <v>0</v>
      </c>
      <c r="Z46" s="51">
        <f t="shared" ref="Z46:Z55" si="29">IF(OR(L46 = "H",M46 = "H",N46 = "H",O46 = "H",P46 = "H",Q46 = "H",R46 = "H",S46 = "H",T46 = "H",L46 = "M",M46 = "M",N46 = "M",O46 = "M",P46 = "M",Q46 = "M",R46 = "M",S46 = "M",T46 = "M",L46 = "L",M46 = "L",N46 = "L",O46 = "L",P46 = "L",Q46 = "L",R46 = "L",S46 = "L",T46 = "L"),1,0)</f>
        <v>0</v>
      </c>
      <c r="AA46" s="17">
        <f t="shared" si="16"/>
        <v>1</v>
      </c>
      <c r="AB46" s="17">
        <f t="shared" si="3"/>
        <v>0</v>
      </c>
      <c r="AC46" s="17">
        <f t="shared" si="4"/>
        <v>0</v>
      </c>
      <c r="AD46" s="17">
        <f t="shared" si="5"/>
        <v>0</v>
      </c>
      <c r="AE46" s="17">
        <f t="shared" si="6"/>
        <v>0</v>
      </c>
      <c r="AF46" s="17">
        <f t="shared" si="7"/>
        <v>0</v>
      </c>
      <c r="AG46" s="17">
        <f t="shared" si="8"/>
        <v>0</v>
      </c>
      <c r="AH46" s="17">
        <f t="shared" si="9"/>
        <v>0</v>
      </c>
      <c r="AI46" s="17">
        <f t="shared" si="10"/>
        <v>0</v>
      </c>
      <c r="AJ46" s="17">
        <f t="shared" si="11"/>
        <v>0</v>
      </c>
    </row>
    <row r="47" spans="1:36" s="17" customFormat="1" ht="154.35" customHeight="1">
      <c r="A47" s="15"/>
      <c r="B47" s="16">
        <f t="shared" si="17"/>
        <v>20</v>
      </c>
      <c r="C47" s="255" t="s">
        <v>145</v>
      </c>
      <c r="D47" s="256"/>
      <c r="E47" s="256"/>
      <c r="F47" s="257"/>
      <c r="G47" s="258" t="s">
        <v>183</v>
      </c>
      <c r="H47" s="259"/>
      <c r="I47" s="259"/>
      <c r="J47" s="259"/>
      <c r="K47" s="260"/>
      <c r="L47" s="163"/>
      <c r="M47" s="163"/>
      <c r="N47" s="163"/>
      <c r="O47" s="163"/>
      <c r="P47" s="163"/>
      <c r="Q47" s="163"/>
      <c r="R47" s="163"/>
      <c r="S47" s="163"/>
      <c r="T47" s="163"/>
      <c r="U47" s="246"/>
      <c r="V47" s="247"/>
      <c r="W47" s="247"/>
      <c r="X47" s="248"/>
      <c r="Y47" s="51">
        <f t="shared" si="28"/>
        <v>0</v>
      </c>
      <c r="Z47" s="51">
        <f t="shared" si="29"/>
        <v>0</v>
      </c>
      <c r="AA47" s="17">
        <f t="shared" si="16"/>
        <v>1</v>
      </c>
      <c r="AB47" s="17">
        <f t="shared" si="3"/>
        <v>0</v>
      </c>
      <c r="AC47" s="17">
        <f t="shared" si="4"/>
        <v>0</v>
      </c>
      <c r="AD47" s="17">
        <f t="shared" si="5"/>
        <v>0</v>
      </c>
      <c r="AE47" s="17">
        <f t="shared" si="6"/>
        <v>0</v>
      </c>
      <c r="AF47" s="17">
        <f t="shared" si="7"/>
        <v>0</v>
      </c>
      <c r="AG47" s="17">
        <f t="shared" si="8"/>
        <v>0</v>
      </c>
      <c r="AH47" s="17">
        <f t="shared" si="9"/>
        <v>0</v>
      </c>
      <c r="AI47" s="17">
        <f t="shared" si="10"/>
        <v>0</v>
      </c>
      <c r="AJ47" s="17">
        <f t="shared" si="11"/>
        <v>0</v>
      </c>
    </row>
    <row r="48" spans="1:36" s="17" customFormat="1" ht="154.35" customHeight="1">
      <c r="A48" s="15"/>
      <c r="B48" s="16">
        <f>B47+1</f>
        <v>21</v>
      </c>
      <c r="C48" s="255" t="s">
        <v>150</v>
      </c>
      <c r="D48" s="256"/>
      <c r="E48" s="256"/>
      <c r="F48" s="257"/>
      <c r="G48" s="258" t="s">
        <v>154</v>
      </c>
      <c r="H48" s="259"/>
      <c r="I48" s="259"/>
      <c r="J48" s="259"/>
      <c r="K48" s="260"/>
      <c r="L48" s="163"/>
      <c r="M48" s="163"/>
      <c r="N48" s="163"/>
      <c r="O48" s="163"/>
      <c r="P48" s="163"/>
      <c r="Q48" s="163"/>
      <c r="R48" s="163"/>
      <c r="S48" s="163"/>
      <c r="T48" s="163"/>
      <c r="U48" s="246"/>
      <c r="V48" s="247"/>
      <c r="W48" s="247"/>
      <c r="X48" s="248"/>
      <c r="Y48" s="51">
        <f t="shared" si="28"/>
        <v>0</v>
      </c>
      <c r="Z48" s="51">
        <f t="shared" si="29"/>
        <v>0</v>
      </c>
      <c r="AA48" s="17">
        <f t="shared" si="16"/>
        <v>1</v>
      </c>
      <c r="AB48" s="17">
        <f t="shared" si="3"/>
        <v>0</v>
      </c>
      <c r="AC48" s="17">
        <f t="shared" si="4"/>
        <v>0</v>
      </c>
      <c r="AD48" s="17">
        <f t="shared" si="5"/>
        <v>0</v>
      </c>
      <c r="AE48" s="17">
        <f t="shared" si="6"/>
        <v>0</v>
      </c>
      <c r="AF48" s="17">
        <f t="shared" si="7"/>
        <v>0</v>
      </c>
      <c r="AG48" s="17">
        <f t="shared" si="8"/>
        <v>0</v>
      </c>
      <c r="AH48" s="17">
        <f t="shared" si="9"/>
        <v>0</v>
      </c>
      <c r="AI48" s="17">
        <f t="shared" si="10"/>
        <v>0</v>
      </c>
      <c r="AJ48" s="17">
        <f t="shared" si="11"/>
        <v>0</v>
      </c>
    </row>
    <row r="49" spans="1:36" s="17" customFormat="1" ht="154.35" customHeight="1">
      <c r="A49" s="15"/>
      <c r="B49" s="16">
        <f t="shared" si="17"/>
        <v>22</v>
      </c>
      <c r="C49" s="255" t="s">
        <v>151</v>
      </c>
      <c r="D49" s="256"/>
      <c r="E49" s="256"/>
      <c r="F49" s="257"/>
      <c r="G49" s="258" t="s">
        <v>155</v>
      </c>
      <c r="H49" s="259"/>
      <c r="I49" s="259"/>
      <c r="J49" s="259"/>
      <c r="K49" s="260"/>
      <c r="L49" s="163"/>
      <c r="M49" s="163"/>
      <c r="N49" s="163"/>
      <c r="O49" s="163"/>
      <c r="P49" s="163"/>
      <c r="Q49" s="163"/>
      <c r="R49" s="163"/>
      <c r="S49" s="163"/>
      <c r="T49" s="163"/>
      <c r="U49" s="246"/>
      <c r="V49" s="247"/>
      <c r="W49" s="247"/>
      <c r="X49" s="248"/>
      <c r="Y49" s="51">
        <f t="shared" si="28"/>
        <v>0</v>
      </c>
      <c r="Z49" s="51">
        <f t="shared" si="29"/>
        <v>0</v>
      </c>
      <c r="AA49" s="17">
        <f t="shared" si="16"/>
        <v>1</v>
      </c>
      <c r="AB49" s="17">
        <f t="shared" si="3"/>
        <v>0</v>
      </c>
      <c r="AC49" s="17">
        <f t="shared" si="4"/>
        <v>0</v>
      </c>
      <c r="AD49" s="17">
        <f t="shared" si="5"/>
        <v>0</v>
      </c>
      <c r="AE49" s="17">
        <f t="shared" si="6"/>
        <v>0</v>
      </c>
      <c r="AF49" s="17">
        <f t="shared" si="7"/>
        <v>0</v>
      </c>
      <c r="AG49" s="17">
        <f t="shared" si="8"/>
        <v>0</v>
      </c>
      <c r="AH49" s="17">
        <f t="shared" si="9"/>
        <v>0</v>
      </c>
      <c r="AI49" s="17">
        <f t="shared" si="10"/>
        <v>0</v>
      </c>
      <c r="AJ49" s="17">
        <f t="shared" si="11"/>
        <v>0</v>
      </c>
    </row>
    <row r="50" spans="1:36" s="17" customFormat="1" ht="55.35" customHeight="1">
      <c r="A50" s="15"/>
      <c r="B50" s="164"/>
      <c r="C50" s="249" t="s">
        <v>180</v>
      </c>
      <c r="D50" s="250"/>
      <c r="E50" s="250"/>
      <c r="F50" s="250"/>
      <c r="G50" s="250"/>
      <c r="H50" s="250"/>
      <c r="I50" s="250"/>
      <c r="J50" s="250"/>
      <c r="K50" s="251"/>
      <c r="L50" s="165"/>
      <c r="M50" s="165"/>
      <c r="N50" s="165"/>
      <c r="O50" s="165"/>
      <c r="P50" s="165"/>
      <c r="Q50" s="165"/>
      <c r="R50" s="165"/>
      <c r="S50" s="165"/>
      <c r="T50" s="165"/>
      <c r="U50" s="252"/>
      <c r="V50" s="253"/>
      <c r="W50" s="253"/>
      <c r="X50" s="254"/>
      <c r="Y50" s="51"/>
      <c r="Z50" s="51"/>
    </row>
    <row r="51" spans="1:36" s="17" customFormat="1" ht="154.35" customHeight="1">
      <c r="A51" s="15"/>
      <c r="B51" s="16">
        <f>B49+1</f>
        <v>23</v>
      </c>
      <c r="C51" s="255" t="s">
        <v>138</v>
      </c>
      <c r="D51" s="256"/>
      <c r="E51" s="256"/>
      <c r="F51" s="257"/>
      <c r="G51" s="258" t="s">
        <v>181</v>
      </c>
      <c r="H51" s="259"/>
      <c r="I51" s="259"/>
      <c r="J51" s="259"/>
      <c r="K51" s="260"/>
      <c r="L51" s="163"/>
      <c r="M51" s="163"/>
      <c r="N51" s="163"/>
      <c r="O51" s="163"/>
      <c r="P51" s="163"/>
      <c r="Q51" s="163"/>
      <c r="R51" s="163"/>
      <c r="S51" s="163"/>
      <c r="T51" s="163"/>
      <c r="U51" s="246" t="s">
        <v>189</v>
      </c>
      <c r="V51" s="247"/>
      <c r="W51" s="247"/>
      <c r="X51" s="248"/>
      <c r="Y51" s="51">
        <f t="shared" si="28"/>
        <v>0</v>
      </c>
      <c r="Z51" s="51">
        <f t="shared" si="29"/>
        <v>0</v>
      </c>
      <c r="AA51" s="17">
        <f t="shared" si="16"/>
        <v>1</v>
      </c>
      <c r="AB51" s="17">
        <f t="shared" si="3"/>
        <v>0</v>
      </c>
      <c r="AC51" s="17">
        <f t="shared" si="4"/>
        <v>0</v>
      </c>
      <c r="AD51" s="17">
        <f t="shared" si="5"/>
        <v>0</v>
      </c>
      <c r="AE51" s="17">
        <f t="shared" si="6"/>
        <v>0</v>
      </c>
      <c r="AF51" s="17">
        <f t="shared" si="7"/>
        <v>0</v>
      </c>
      <c r="AG51" s="17">
        <f t="shared" si="8"/>
        <v>0</v>
      </c>
      <c r="AH51" s="17">
        <f t="shared" si="9"/>
        <v>0</v>
      </c>
      <c r="AI51" s="17">
        <f t="shared" si="10"/>
        <v>0</v>
      </c>
      <c r="AJ51" s="17">
        <f t="shared" si="11"/>
        <v>0</v>
      </c>
    </row>
    <row r="52" spans="1:36" s="17" customFormat="1" ht="154.35" customHeight="1">
      <c r="A52" s="15"/>
      <c r="B52" s="16">
        <f t="shared" si="17"/>
        <v>24</v>
      </c>
      <c r="C52" s="255" t="s">
        <v>141</v>
      </c>
      <c r="D52" s="256"/>
      <c r="E52" s="256"/>
      <c r="F52" s="257"/>
      <c r="G52" s="258" t="s">
        <v>182</v>
      </c>
      <c r="H52" s="259"/>
      <c r="I52" s="259"/>
      <c r="J52" s="259"/>
      <c r="K52" s="260"/>
      <c r="L52" s="163"/>
      <c r="M52" s="163"/>
      <c r="N52" s="163"/>
      <c r="O52" s="163"/>
      <c r="P52" s="163"/>
      <c r="Q52" s="163"/>
      <c r="R52" s="163"/>
      <c r="S52" s="163"/>
      <c r="T52" s="163"/>
      <c r="U52" s="246"/>
      <c r="V52" s="247"/>
      <c r="W52" s="247"/>
      <c r="X52" s="248"/>
      <c r="Y52" s="51">
        <f t="shared" si="28"/>
        <v>0</v>
      </c>
      <c r="Z52" s="51">
        <f t="shared" si="29"/>
        <v>0</v>
      </c>
      <c r="AA52" s="17">
        <f t="shared" si="16"/>
        <v>1</v>
      </c>
      <c r="AB52" s="17">
        <f t="shared" si="3"/>
        <v>0</v>
      </c>
      <c r="AC52" s="17">
        <f t="shared" si="4"/>
        <v>0</v>
      </c>
      <c r="AD52" s="17">
        <f t="shared" si="5"/>
        <v>0</v>
      </c>
      <c r="AE52" s="17">
        <f t="shared" si="6"/>
        <v>0</v>
      </c>
      <c r="AF52" s="17">
        <f t="shared" si="7"/>
        <v>0</v>
      </c>
      <c r="AG52" s="17">
        <f t="shared" si="8"/>
        <v>0</v>
      </c>
      <c r="AH52" s="17">
        <f t="shared" si="9"/>
        <v>0</v>
      </c>
      <c r="AI52" s="17">
        <f t="shared" si="10"/>
        <v>0</v>
      </c>
      <c r="AJ52" s="17">
        <f t="shared" si="11"/>
        <v>0</v>
      </c>
    </row>
    <row r="53" spans="1:36" s="17" customFormat="1" ht="154.35" customHeight="1">
      <c r="A53" s="15"/>
      <c r="B53" s="16">
        <f t="shared" si="17"/>
        <v>25</v>
      </c>
      <c r="C53" s="255" t="s">
        <v>143</v>
      </c>
      <c r="D53" s="256"/>
      <c r="E53" s="256"/>
      <c r="F53" s="257"/>
      <c r="G53" s="258" t="s">
        <v>179</v>
      </c>
      <c r="H53" s="259"/>
      <c r="I53" s="259"/>
      <c r="J53" s="259"/>
      <c r="K53" s="260"/>
      <c r="L53" s="163"/>
      <c r="M53" s="163"/>
      <c r="N53" s="163"/>
      <c r="O53" s="163"/>
      <c r="P53" s="163"/>
      <c r="Q53" s="163"/>
      <c r="R53" s="163"/>
      <c r="S53" s="163"/>
      <c r="T53" s="163"/>
      <c r="U53" s="246"/>
      <c r="V53" s="247"/>
      <c r="W53" s="247"/>
      <c r="X53" s="248"/>
      <c r="Y53" s="51">
        <f t="shared" si="28"/>
        <v>0</v>
      </c>
      <c r="Z53" s="51">
        <f t="shared" si="29"/>
        <v>0</v>
      </c>
      <c r="AA53" s="17">
        <f t="shared" si="16"/>
        <v>1</v>
      </c>
      <c r="AB53" s="17">
        <f t="shared" si="3"/>
        <v>0</v>
      </c>
      <c r="AC53" s="17">
        <f t="shared" si="4"/>
        <v>0</v>
      </c>
      <c r="AD53" s="17">
        <f t="shared" si="5"/>
        <v>0</v>
      </c>
      <c r="AE53" s="17">
        <f t="shared" si="6"/>
        <v>0</v>
      </c>
      <c r="AF53" s="17">
        <f t="shared" si="7"/>
        <v>0</v>
      </c>
      <c r="AG53" s="17">
        <f t="shared" si="8"/>
        <v>0</v>
      </c>
      <c r="AH53" s="17">
        <f t="shared" si="9"/>
        <v>0</v>
      </c>
      <c r="AI53" s="17">
        <f t="shared" si="10"/>
        <v>0</v>
      </c>
      <c r="AJ53" s="17">
        <f t="shared" si="11"/>
        <v>0</v>
      </c>
    </row>
    <row r="54" spans="1:36" s="17" customFormat="1" ht="154.35" customHeight="1">
      <c r="A54" s="15"/>
      <c r="B54" s="16">
        <f t="shared" si="17"/>
        <v>26</v>
      </c>
      <c r="C54" s="255" t="s">
        <v>144</v>
      </c>
      <c r="D54" s="256"/>
      <c r="E54" s="256"/>
      <c r="F54" s="257"/>
      <c r="G54" s="258" t="s">
        <v>148</v>
      </c>
      <c r="H54" s="259"/>
      <c r="I54" s="259"/>
      <c r="J54" s="259"/>
      <c r="K54" s="260"/>
      <c r="L54" s="163"/>
      <c r="M54" s="163"/>
      <c r="N54" s="163"/>
      <c r="O54" s="163"/>
      <c r="P54" s="163"/>
      <c r="Q54" s="163"/>
      <c r="R54" s="163"/>
      <c r="S54" s="163"/>
      <c r="T54" s="163"/>
      <c r="U54" s="246"/>
      <c r="V54" s="247"/>
      <c r="W54" s="247"/>
      <c r="X54" s="248"/>
      <c r="Y54" s="51">
        <f t="shared" si="28"/>
        <v>0</v>
      </c>
      <c r="Z54" s="51">
        <f t="shared" si="29"/>
        <v>0</v>
      </c>
      <c r="AA54" s="17">
        <f t="shared" si="16"/>
        <v>1</v>
      </c>
      <c r="AB54" s="17">
        <f t="shared" si="3"/>
        <v>0</v>
      </c>
      <c r="AC54" s="17">
        <f t="shared" si="4"/>
        <v>0</v>
      </c>
      <c r="AD54" s="17">
        <f t="shared" si="5"/>
        <v>0</v>
      </c>
      <c r="AE54" s="17">
        <f t="shared" si="6"/>
        <v>0</v>
      </c>
      <c r="AF54" s="17">
        <f t="shared" si="7"/>
        <v>0</v>
      </c>
      <c r="AG54" s="17">
        <f t="shared" si="8"/>
        <v>0</v>
      </c>
      <c r="AH54" s="17">
        <f t="shared" si="9"/>
        <v>0</v>
      </c>
      <c r="AI54" s="17">
        <f t="shared" si="10"/>
        <v>0</v>
      </c>
      <c r="AJ54" s="17">
        <f t="shared" si="11"/>
        <v>0</v>
      </c>
    </row>
    <row r="55" spans="1:36" s="17" customFormat="1" ht="154.35" customHeight="1">
      <c r="A55" s="15"/>
      <c r="B55" s="16">
        <f t="shared" si="17"/>
        <v>27</v>
      </c>
      <c r="C55" s="255" t="s">
        <v>145</v>
      </c>
      <c r="D55" s="256"/>
      <c r="E55" s="256"/>
      <c r="F55" s="257"/>
      <c r="G55" s="258" t="s">
        <v>183</v>
      </c>
      <c r="H55" s="259"/>
      <c r="I55" s="259"/>
      <c r="J55" s="259"/>
      <c r="K55" s="260"/>
      <c r="L55" s="163"/>
      <c r="M55" s="163"/>
      <c r="N55" s="163"/>
      <c r="O55" s="163"/>
      <c r="P55" s="163"/>
      <c r="Q55" s="163"/>
      <c r="R55" s="163"/>
      <c r="S55" s="163"/>
      <c r="T55" s="163"/>
      <c r="U55" s="246"/>
      <c r="V55" s="247"/>
      <c r="W55" s="247"/>
      <c r="X55" s="248"/>
      <c r="Y55" s="51">
        <f t="shared" si="28"/>
        <v>0</v>
      </c>
      <c r="Z55" s="51">
        <f t="shared" si="29"/>
        <v>0</v>
      </c>
      <c r="AA55" s="17">
        <f t="shared" si="16"/>
        <v>1</v>
      </c>
      <c r="AB55" s="17">
        <f t="shared" si="3"/>
        <v>0</v>
      </c>
      <c r="AC55" s="17">
        <f t="shared" si="4"/>
        <v>0</v>
      </c>
      <c r="AD55" s="17">
        <f t="shared" si="5"/>
        <v>0</v>
      </c>
      <c r="AE55" s="17">
        <f t="shared" si="6"/>
        <v>0</v>
      </c>
      <c r="AF55" s="17">
        <f t="shared" si="7"/>
        <v>0</v>
      </c>
      <c r="AG55" s="17">
        <f t="shared" si="8"/>
        <v>0</v>
      </c>
      <c r="AH55" s="17">
        <f t="shared" si="9"/>
        <v>0</v>
      </c>
      <c r="AI55" s="17">
        <f t="shared" si="10"/>
        <v>0</v>
      </c>
      <c r="AJ55" s="17">
        <f t="shared" si="11"/>
        <v>0</v>
      </c>
    </row>
    <row r="56" spans="1:36" s="17" customFormat="1" ht="154.35" customHeight="1">
      <c r="A56" s="15"/>
      <c r="B56" s="16">
        <f t="shared" si="17"/>
        <v>28</v>
      </c>
      <c r="C56" s="255" t="s">
        <v>150</v>
      </c>
      <c r="D56" s="256"/>
      <c r="E56" s="256"/>
      <c r="F56" s="257"/>
      <c r="G56" s="258" t="s">
        <v>168</v>
      </c>
      <c r="H56" s="259"/>
      <c r="I56" s="259"/>
      <c r="J56" s="259"/>
      <c r="K56" s="260"/>
      <c r="L56" s="163"/>
      <c r="M56" s="163"/>
      <c r="N56" s="163"/>
      <c r="O56" s="163"/>
      <c r="P56" s="163"/>
      <c r="Q56" s="163"/>
      <c r="R56" s="163"/>
      <c r="S56" s="163"/>
      <c r="T56" s="163"/>
      <c r="U56" s="246" t="s">
        <v>189</v>
      </c>
      <c r="V56" s="247"/>
      <c r="W56" s="247"/>
      <c r="X56" s="248"/>
      <c r="Y56" s="51">
        <f t="shared" ref="Y56" si="30">IF(OR(L56 &lt;&gt; "",M56 &lt;&gt;"",N56 &lt;&gt; "",O56 &lt;&gt;"",P56 &lt;&gt; "",Q56 &lt;&gt;"",R56 &lt;&gt; "",S56 &lt;&gt;"",T56 &lt;&gt; ""),1,0)</f>
        <v>0</v>
      </c>
      <c r="Z56" s="51">
        <f t="shared" ref="Z56" si="31">IF(OR(L56 = "H",M56 = "H",N56 = "H",O56 = "H",P56 = "H",Q56 = "H",R56 = "H",S56 = "H",T56 = "H",L56 = "M",M56 = "M",N56 = "M",O56 = "M",P56 = "M",Q56 = "M",R56 = "M",S56 = "M",T56 = "M",L56 = "L",M56 = "L",N56 = "L",O56 = "L",P56 = "L",Q56 = "L",R56 = "L",S56 = "L",T56 = "L"),1,0)</f>
        <v>0</v>
      </c>
      <c r="AA56" s="17">
        <f t="shared" si="16"/>
        <v>1</v>
      </c>
      <c r="AB56" s="17">
        <f t="shared" si="3"/>
        <v>0</v>
      </c>
      <c r="AC56" s="17">
        <f t="shared" si="4"/>
        <v>0</v>
      </c>
      <c r="AD56" s="17">
        <f t="shared" si="5"/>
        <v>0</v>
      </c>
      <c r="AE56" s="17">
        <f t="shared" si="6"/>
        <v>0</v>
      </c>
      <c r="AF56" s="17">
        <f t="shared" si="7"/>
        <v>0</v>
      </c>
      <c r="AG56" s="17">
        <f t="shared" si="8"/>
        <v>0</v>
      </c>
      <c r="AH56" s="17">
        <f t="shared" si="9"/>
        <v>0</v>
      </c>
      <c r="AI56" s="17">
        <f t="shared" si="10"/>
        <v>0</v>
      </c>
      <c r="AJ56" s="17">
        <f t="shared" si="11"/>
        <v>0</v>
      </c>
    </row>
    <row r="57" spans="1:36" s="17" customFormat="1" ht="154.35" customHeight="1">
      <c r="A57" s="15"/>
      <c r="B57" s="16">
        <f t="shared" si="17"/>
        <v>29</v>
      </c>
      <c r="C57" s="255" t="s">
        <v>151</v>
      </c>
      <c r="D57" s="256"/>
      <c r="E57" s="256"/>
      <c r="F57" s="257"/>
      <c r="G57" s="258" t="s">
        <v>157</v>
      </c>
      <c r="H57" s="259"/>
      <c r="I57" s="259"/>
      <c r="J57" s="259"/>
      <c r="K57" s="260"/>
      <c r="L57" s="163"/>
      <c r="M57" s="163"/>
      <c r="N57" s="163"/>
      <c r="O57" s="163"/>
      <c r="P57" s="163"/>
      <c r="Q57" s="163"/>
      <c r="R57" s="163"/>
      <c r="S57" s="163"/>
      <c r="T57" s="163"/>
      <c r="U57" s="246"/>
      <c r="V57" s="247"/>
      <c r="W57" s="247"/>
      <c r="X57" s="248"/>
      <c r="Y57" s="51">
        <f t="shared" ref="Y57:Y61" si="32">IF(OR(L57 &lt;&gt; "",M57 &lt;&gt;"",N57 &lt;&gt; "",O57 &lt;&gt;"",P57 &lt;&gt; "",Q57 &lt;&gt;"",R57 &lt;&gt; "",S57 &lt;&gt;"",T57 &lt;&gt; ""),1,0)</f>
        <v>0</v>
      </c>
      <c r="Z57" s="51">
        <f t="shared" ref="Z57:Z61" si="33">IF(OR(L57 = "H",M57 = "H",N57 = "H",O57 = "H",P57 = "H",Q57 = "H",R57 = "H",S57 = "H",T57 = "H",L57 = "M",M57 = "M",N57 = "M",O57 = "M",P57 = "M",Q57 = "M",R57 = "M",S57 = "M",T57 = "M",L57 = "L",M57 = "L",N57 = "L",O57 = "L",P57 = "L",Q57 = "L",R57 = "L",S57 = "L",T57 = "L"),1,0)</f>
        <v>0</v>
      </c>
      <c r="AA57" s="17">
        <f t="shared" si="16"/>
        <v>1</v>
      </c>
      <c r="AB57" s="17">
        <f t="shared" si="3"/>
        <v>0</v>
      </c>
      <c r="AC57" s="17">
        <f t="shared" si="4"/>
        <v>0</v>
      </c>
      <c r="AD57" s="17">
        <f t="shared" si="5"/>
        <v>0</v>
      </c>
      <c r="AE57" s="17">
        <f t="shared" si="6"/>
        <v>0</v>
      </c>
      <c r="AF57" s="17">
        <f t="shared" si="7"/>
        <v>0</v>
      </c>
      <c r="AG57" s="17">
        <f t="shared" si="8"/>
        <v>0</v>
      </c>
      <c r="AH57" s="17">
        <f t="shared" si="9"/>
        <v>0</v>
      </c>
      <c r="AI57" s="17">
        <f t="shared" si="10"/>
        <v>0</v>
      </c>
      <c r="AJ57" s="17">
        <f t="shared" si="11"/>
        <v>0</v>
      </c>
    </row>
    <row r="58" spans="1:36" s="17" customFormat="1" ht="55.35" customHeight="1">
      <c r="A58" s="15"/>
      <c r="B58" s="164"/>
      <c r="C58" s="249" t="s">
        <v>186</v>
      </c>
      <c r="D58" s="250"/>
      <c r="E58" s="250"/>
      <c r="F58" s="250"/>
      <c r="G58" s="250"/>
      <c r="H58" s="250"/>
      <c r="I58" s="250"/>
      <c r="J58" s="250"/>
      <c r="K58" s="251"/>
      <c r="L58" s="165"/>
      <c r="M58" s="165"/>
      <c r="N58" s="165"/>
      <c r="O58" s="165"/>
      <c r="P58" s="165"/>
      <c r="Q58" s="165"/>
      <c r="R58" s="165"/>
      <c r="S58" s="165"/>
      <c r="T58" s="165"/>
      <c r="U58" s="252"/>
      <c r="V58" s="253"/>
      <c r="W58" s="253"/>
      <c r="X58" s="254"/>
      <c r="Y58" s="51"/>
      <c r="Z58" s="51"/>
    </row>
    <row r="59" spans="1:36" s="17" customFormat="1" ht="154.35" customHeight="1">
      <c r="A59" s="15"/>
      <c r="B59" s="16">
        <f>B57+1</f>
        <v>30</v>
      </c>
      <c r="C59" s="255" t="s">
        <v>138</v>
      </c>
      <c r="D59" s="256"/>
      <c r="E59" s="256"/>
      <c r="F59" s="257"/>
      <c r="G59" s="258" t="s">
        <v>184</v>
      </c>
      <c r="H59" s="259"/>
      <c r="I59" s="259"/>
      <c r="J59" s="259"/>
      <c r="K59" s="260"/>
      <c r="L59" s="163"/>
      <c r="M59" s="163"/>
      <c r="N59" s="163"/>
      <c r="O59" s="163"/>
      <c r="P59" s="163"/>
      <c r="Q59" s="163"/>
      <c r="R59" s="163"/>
      <c r="S59" s="163"/>
      <c r="T59" s="163"/>
      <c r="U59" s="246"/>
      <c r="V59" s="247"/>
      <c r="W59" s="247"/>
      <c r="X59" s="248"/>
      <c r="Y59" s="51">
        <f t="shared" si="32"/>
        <v>0</v>
      </c>
      <c r="Z59" s="51">
        <f t="shared" si="33"/>
        <v>0</v>
      </c>
      <c r="AA59" s="17">
        <f t="shared" si="16"/>
        <v>1</v>
      </c>
      <c r="AB59" s="17">
        <f t="shared" si="3"/>
        <v>0</v>
      </c>
      <c r="AC59" s="17">
        <f t="shared" si="4"/>
        <v>0</v>
      </c>
      <c r="AD59" s="17">
        <f t="shared" si="5"/>
        <v>0</v>
      </c>
      <c r="AE59" s="17">
        <f t="shared" si="6"/>
        <v>0</v>
      </c>
      <c r="AF59" s="17">
        <f t="shared" si="7"/>
        <v>0</v>
      </c>
      <c r="AG59" s="17">
        <f t="shared" si="8"/>
        <v>0</v>
      </c>
      <c r="AH59" s="17">
        <f t="shared" si="9"/>
        <v>0</v>
      </c>
      <c r="AI59" s="17">
        <f t="shared" si="10"/>
        <v>0</v>
      </c>
      <c r="AJ59" s="17">
        <f t="shared" si="11"/>
        <v>0</v>
      </c>
    </row>
    <row r="60" spans="1:36" s="17" customFormat="1" ht="154.35" customHeight="1">
      <c r="A60" s="15"/>
      <c r="B60" s="16">
        <f t="shared" si="17"/>
        <v>31</v>
      </c>
      <c r="C60" s="255" t="s">
        <v>141</v>
      </c>
      <c r="D60" s="256"/>
      <c r="E60" s="256"/>
      <c r="F60" s="257"/>
      <c r="G60" s="258" t="s">
        <v>185</v>
      </c>
      <c r="H60" s="259"/>
      <c r="I60" s="259"/>
      <c r="J60" s="259"/>
      <c r="K60" s="260"/>
      <c r="L60" s="163"/>
      <c r="M60" s="163"/>
      <c r="N60" s="163"/>
      <c r="O60" s="163"/>
      <c r="P60" s="163"/>
      <c r="Q60" s="163"/>
      <c r="R60" s="163"/>
      <c r="S60" s="163"/>
      <c r="T60" s="163"/>
      <c r="U60" s="246"/>
      <c r="V60" s="247"/>
      <c r="W60" s="247"/>
      <c r="X60" s="248"/>
      <c r="Y60" s="51">
        <f t="shared" si="32"/>
        <v>0</v>
      </c>
      <c r="Z60" s="51">
        <f t="shared" si="33"/>
        <v>0</v>
      </c>
      <c r="AA60" s="17">
        <f t="shared" si="16"/>
        <v>1</v>
      </c>
      <c r="AB60" s="17">
        <f t="shared" si="3"/>
        <v>0</v>
      </c>
      <c r="AC60" s="17">
        <f t="shared" si="4"/>
        <v>0</v>
      </c>
      <c r="AD60" s="17">
        <f t="shared" si="5"/>
        <v>0</v>
      </c>
      <c r="AE60" s="17">
        <f t="shared" si="6"/>
        <v>0</v>
      </c>
      <c r="AF60" s="17">
        <f t="shared" si="7"/>
        <v>0</v>
      </c>
      <c r="AG60" s="17">
        <f t="shared" si="8"/>
        <v>0</v>
      </c>
      <c r="AH60" s="17">
        <f t="shared" si="9"/>
        <v>0</v>
      </c>
      <c r="AI60" s="17">
        <f t="shared" si="10"/>
        <v>0</v>
      </c>
      <c r="AJ60" s="17">
        <f t="shared" si="11"/>
        <v>0</v>
      </c>
    </row>
    <row r="61" spans="1:36" s="17" customFormat="1" ht="154.35" customHeight="1">
      <c r="A61" s="15"/>
      <c r="B61" s="16">
        <f t="shared" si="17"/>
        <v>32</v>
      </c>
      <c r="C61" s="255" t="s">
        <v>143</v>
      </c>
      <c r="D61" s="256"/>
      <c r="E61" s="256"/>
      <c r="F61" s="257"/>
      <c r="G61" s="258" t="s">
        <v>179</v>
      </c>
      <c r="H61" s="259"/>
      <c r="I61" s="259"/>
      <c r="J61" s="259"/>
      <c r="K61" s="260"/>
      <c r="L61" s="163"/>
      <c r="M61" s="163"/>
      <c r="N61" s="163"/>
      <c r="O61" s="163"/>
      <c r="P61" s="163"/>
      <c r="Q61" s="163"/>
      <c r="R61" s="163"/>
      <c r="S61" s="163"/>
      <c r="T61" s="163"/>
      <c r="U61" s="246"/>
      <c r="V61" s="247"/>
      <c r="W61" s="247"/>
      <c r="X61" s="248"/>
      <c r="Y61" s="51">
        <f t="shared" si="32"/>
        <v>0</v>
      </c>
      <c r="Z61" s="51">
        <f t="shared" si="33"/>
        <v>0</v>
      </c>
      <c r="AA61" s="17">
        <f t="shared" si="16"/>
        <v>1</v>
      </c>
      <c r="AB61" s="17">
        <f t="shared" si="3"/>
        <v>0</v>
      </c>
      <c r="AC61" s="17">
        <f t="shared" si="4"/>
        <v>0</v>
      </c>
      <c r="AD61" s="17">
        <f t="shared" si="5"/>
        <v>0</v>
      </c>
      <c r="AE61" s="17">
        <f t="shared" si="6"/>
        <v>0</v>
      </c>
      <c r="AF61" s="17">
        <f t="shared" si="7"/>
        <v>0</v>
      </c>
      <c r="AG61" s="17">
        <f t="shared" si="8"/>
        <v>0</v>
      </c>
      <c r="AH61" s="17">
        <f t="shared" si="9"/>
        <v>0</v>
      </c>
      <c r="AI61" s="17">
        <f t="shared" si="10"/>
        <v>0</v>
      </c>
      <c r="AJ61" s="17">
        <f t="shared" si="11"/>
        <v>0</v>
      </c>
    </row>
    <row r="62" spans="1:36" s="17" customFormat="1" ht="154.35" customHeight="1">
      <c r="A62" s="15"/>
      <c r="B62" s="16">
        <f t="shared" si="17"/>
        <v>33</v>
      </c>
      <c r="C62" s="255" t="s">
        <v>144</v>
      </c>
      <c r="D62" s="256"/>
      <c r="E62" s="256"/>
      <c r="F62" s="257"/>
      <c r="G62" s="258" t="s">
        <v>148</v>
      </c>
      <c r="H62" s="259"/>
      <c r="I62" s="259"/>
      <c r="J62" s="259"/>
      <c r="K62" s="260"/>
      <c r="L62" s="163"/>
      <c r="M62" s="163"/>
      <c r="N62" s="163"/>
      <c r="O62" s="163"/>
      <c r="P62" s="163"/>
      <c r="Q62" s="163"/>
      <c r="R62" s="163"/>
      <c r="S62" s="163"/>
      <c r="T62" s="163"/>
      <c r="U62" s="246"/>
      <c r="V62" s="247"/>
      <c r="W62" s="247"/>
      <c r="X62" s="248"/>
      <c r="Y62" s="51">
        <f t="shared" ref="Y62" si="34">IF(OR(L62 &lt;&gt; "",M62 &lt;&gt;"",N62 &lt;&gt; "",O62 &lt;&gt;"",P62 &lt;&gt; "",Q62 &lt;&gt;"",R62 &lt;&gt; "",S62 &lt;&gt;"",T62 &lt;&gt; ""),1,0)</f>
        <v>0</v>
      </c>
      <c r="Z62" s="51">
        <f t="shared" ref="Z62" si="35">IF(OR(L62 = "H",M62 = "H",N62 = "H",O62 = "H",P62 = "H",Q62 = "H",R62 = "H",S62 = "H",T62 = "H",L62 = "M",M62 = "M",N62 = "M",O62 = "M",P62 = "M",Q62 = "M",R62 = "M",S62 = "M",T62 = "M",L62 = "L",M62 = "L",N62 = "L",O62 = "L",P62 = "L",Q62 = "L",R62 = "L",S62 = "L",T62 = "L"),1,0)</f>
        <v>0</v>
      </c>
      <c r="AA62" s="17">
        <f t="shared" si="16"/>
        <v>1</v>
      </c>
      <c r="AB62" s="17">
        <f t="shared" si="3"/>
        <v>0</v>
      </c>
      <c r="AC62" s="17">
        <f t="shared" si="4"/>
        <v>0</v>
      </c>
      <c r="AD62" s="17">
        <f t="shared" si="5"/>
        <v>0</v>
      </c>
      <c r="AE62" s="17">
        <f t="shared" si="6"/>
        <v>0</v>
      </c>
      <c r="AF62" s="17">
        <f t="shared" si="7"/>
        <v>0</v>
      </c>
      <c r="AG62" s="17">
        <f t="shared" si="8"/>
        <v>0</v>
      </c>
      <c r="AH62" s="17">
        <f t="shared" si="9"/>
        <v>0</v>
      </c>
      <c r="AI62" s="17">
        <f t="shared" si="10"/>
        <v>0</v>
      </c>
      <c r="AJ62" s="17">
        <f t="shared" si="11"/>
        <v>0</v>
      </c>
    </row>
    <row r="63" spans="1:36" s="17" customFormat="1" ht="154.35" customHeight="1">
      <c r="A63" s="15"/>
      <c r="B63" s="16">
        <f t="shared" si="17"/>
        <v>34</v>
      </c>
      <c r="C63" s="255" t="s">
        <v>145</v>
      </c>
      <c r="D63" s="256"/>
      <c r="E63" s="256"/>
      <c r="F63" s="257"/>
      <c r="G63" s="258" t="s">
        <v>183</v>
      </c>
      <c r="H63" s="259"/>
      <c r="I63" s="259"/>
      <c r="J63" s="259"/>
      <c r="K63" s="260"/>
      <c r="L63" s="163"/>
      <c r="M63" s="163"/>
      <c r="N63" s="163"/>
      <c r="O63" s="163"/>
      <c r="P63" s="163"/>
      <c r="Q63" s="163"/>
      <c r="R63" s="163"/>
      <c r="S63" s="163"/>
      <c r="T63" s="163"/>
      <c r="U63" s="246"/>
      <c r="V63" s="247"/>
      <c r="W63" s="247"/>
      <c r="X63" s="248"/>
      <c r="Y63" s="51">
        <f t="shared" ref="Y63" si="36">IF(OR(L63 &lt;&gt; "",M63 &lt;&gt;"",N63 &lt;&gt; "",O63 &lt;&gt;"",P63 &lt;&gt; "",Q63 &lt;&gt;"",R63 &lt;&gt; "",S63 &lt;&gt;"",T63 &lt;&gt; ""),1,0)</f>
        <v>0</v>
      </c>
      <c r="Z63" s="51">
        <f t="shared" ref="Z63" si="37">IF(OR(L63 = "H",M63 = "H",N63 = "H",O63 = "H",P63 = "H",Q63 = "H",R63 = "H",S63 = "H",T63 = "H",L63 = "M",M63 = "M",N63 = "M",O63 = "M",P63 = "M",Q63 = "M",R63 = "M",S63 = "M",T63 = "M",L63 = "L",M63 = "L",N63 = "L",O63 = "L",P63 = "L",Q63 = "L",R63 = "L",S63 = "L",T63 = "L"),1,0)</f>
        <v>0</v>
      </c>
      <c r="AA63" s="17">
        <f t="shared" si="16"/>
        <v>1</v>
      </c>
      <c r="AB63" s="17">
        <f t="shared" si="3"/>
        <v>0</v>
      </c>
      <c r="AC63" s="17">
        <f t="shared" si="4"/>
        <v>0</v>
      </c>
      <c r="AD63" s="17">
        <f t="shared" si="5"/>
        <v>0</v>
      </c>
      <c r="AE63" s="17">
        <f t="shared" si="6"/>
        <v>0</v>
      </c>
      <c r="AF63" s="17">
        <f t="shared" si="7"/>
        <v>0</v>
      </c>
      <c r="AG63" s="17">
        <f t="shared" si="8"/>
        <v>0</v>
      </c>
      <c r="AH63" s="17">
        <f t="shared" si="9"/>
        <v>0</v>
      </c>
      <c r="AI63" s="17">
        <f t="shared" si="10"/>
        <v>0</v>
      </c>
      <c r="AJ63" s="17">
        <f t="shared" si="11"/>
        <v>0</v>
      </c>
    </row>
    <row r="64" spans="1:36" s="17" customFormat="1" ht="154.35" customHeight="1">
      <c r="A64" s="15"/>
      <c r="B64" s="16">
        <f t="shared" si="17"/>
        <v>35</v>
      </c>
      <c r="C64" s="255" t="s">
        <v>150</v>
      </c>
      <c r="D64" s="256"/>
      <c r="E64" s="256"/>
      <c r="F64" s="257"/>
      <c r="G64" s="258" t="s">
        <v>168</v>
      </c>
      <c r="H64" s="259"/>
      <c r="I64" s="259"/>
      <c r="J64" s="259"/>
      <c r="K64" s="260"/>
      <c r="L64" s="163"/>
      <c r="M64" s="163"/>
      <c r="N64" s="163"/>
      <c r="O64" s="163"/>
      <c r="P64" s="163"/>
      <c r="Q64" s="163"/>
      <c r="R64" s="163"/>
      <c r="S64" s="163"/>
      <c r="T64" s="163"/>
      <c r="U64" s="246" t="s">
        <v>189</v>
      </c>
      <c r="V64" s="247"/>
      <c r="W64" s="247"/>
      <c r="X64" s="248"/>
      <c r="Y64" s="51">
        <f t="shared" ref="Y64" si="38">IF(OR(L64 &lt;&gt; "",M64 &lt;&gt;"",N64 &lt;&gt; "",O64 &lt;&gt;"",P64 &lt;&gt; "",Q64 &lt;&gt;"",R64 &lt;&gt; "",S64 &lt;&gt;"",T64 &lt;&gt; ""),1,0)</f>
        <v>0</v>
      </c>
      <c r="Z64" s="51">
        <f t="shared" ref="Z64" si="39">IF(OR(L64 = "H",M64 = "H",N64 = "H",O64 = "H",P64 = "H",Q64 = "H",R64 = "H",S64 = "H",T64 = "H",L64 = "M",M64 = "M",N64 = "M",O64 = "M",P64 = "M",Q64 = "M",R64 = "M",S64 = "M",T64 = "M",L64 = "L",M64 = "L",N64 = "L",O64 = "L",P64 = "L",Q64 = "L",R64 = "L",S64 = "L",T64 = "L"),1,0)</f>
        <v>0</v>
      </c>
      <c r="AA64" s="17">
        <f t="shared" si="16"/>
        <v>1</v>
      </c>
      <c r="AB64" s="17">
        <f t="shared" si="3"/>
        <v>0</v>
      </c>
      <c r="AC64" s="17">
        <f t="shared" si="4"/>
        <v>0</v>
      </c>
      <c r="AD64" s="17">
        <f t="shared" si="5"/>
        <v>0</v>
      </c>
      <c r="AE64" s="17">
        <f t="shared" si="6"/>
        <v>0</v>
      </c>
      <c r="AF64" s="17">
        <f t="shared" si="7"/>
        <v>0</v>
      </c>
      <c r="AG64" s="17">
        <f t="shared" si="8"/>
        <v>0</v>
      </c>
      <c r="AH64" s="17">
        <f t="shared" si="9"/>
        <v>0</v>
      </c>
      <c r="AI64" s="17">
        <f t="shared" si="10"/>
        <v>0</v>
      </c>
      <c r="AJ64" s="17">
        <f t="shared" si="11"/>
        <v>0</v>
      </c>
    </row>
    <row r="65" spans="1:36" s="17" customFormat="1" ht="154.35" customHeight="1">
      <c r="A65" s="15"/>
      <c r="B65" s="16">
        <f t="shared" si="17"/>
        <v>36</v>
      </c>
      <c r="C65" s="255" t="s">
        <v>151</v>
      </c>
      <c r="D65" s="256"/>
      <c r="E65" s="256"/>
      <c r="F65" s="257"/>
      <c r="G65" s="258" t="s">
        <v>157</v>
      </c>
      <c r="H65" s="259"/>
      <c r="I65" s="259"/>
      <c r="J65" s="259"/>
      <c r="K65" s="260"/>
      <c r="L65" s="163"/>
      <c r="M65" s="163"/>
      <c r="N65" s="163"/>
      <c r="O65" s="163"/>
      <c r="P65" s="163"/>
      <c r="Q65" s="163"/>
      <c r="R65" s="163"/>
      <c r="S65" s="163"/>
      <c r="T65" s="163"/>
      <c r="U65" s="246"/>
      <c r="V65" s="247"/>
      <c r="W65" s="247"/>
      <c r="X65" s="248"/>
      <c r="Y65" s="51">
        <f t="shared" ref="Y65" si="40">IF(OR(L65 &lt;&gt; "",M65 &lt;&gt;"",N65 &lt;&gt; "",O65 &lt;&gt;"",P65 &lt;&gt; "",Q65 &lt;&gt;"",R65 &lt;&gt; "",S65 &lt;&gt;"",T65 &lt;&gt; ""),1,0)</f>
        <v>0</v>
      </c>
      <c r="Z65" s="51">
        <f t="shared" ref="Z65" si="41">IF(OR(L65 = "H",M65 = "H",N65 = "H",O65 = "H",P65 = "H",Q65 = "H",R65 = "H",S65 = "H",T65 = "H",L65 = "M",M65 = "M",N65 = "M",O65 = "M",P65 = "M",Q65 = "M",R65 = "M",S65 = "M",T65 = "M",L65 = "L",M65 = "L",N65 = "L",O65 = "L",P65 = "L",Q65 = "L",R65 = "L",S65 = "L",T65 = "L"),1,0)</f>
        <v>0</v>
      </c>
      <c r="AA65" s="17">
        <f t="shared" si="16"/>
        <v>1</v>
      </c>
      <c r="AB65" s="17">
        <f t="shared" si="3"/>
        <v>0</v>
      </c>
      <c r="AC65" s="17">
        <f t="shared" si="4"/>
        <v>0</v>
      </c>
      <c r="AD65" s="17">
        <f t="shared" si="5"/>
        <v>0</v>
      </c>
      <c r="AE65" s="17">
        <f t="shared" si="6"/>
        <v>0</v>
      </c>
      <c r="AF65" s="17">
        <f t="shared" si="7"/>
        <v>0</v>
      </c>
      <c r="AG65" s="17">
        <f t="shared" si="8"/>
        <v>0</v>
      </c>
      <c r="AH65" s="17">
        <f t="shared" si="9"/>
        <v>0</v>
      </c>
      <c r="AI65" s="17">
        <f t="shared" si="10"/>
        <v>0</v>
      </c>
      <c r="AJ65" s="17">
        <f t="shared" si="11"/>
        <v>0</v>
      </c>
    </row>
    <row r="66" spans="1:36" s="17" customFormat="1" ht="55.35" customHeight="1">
      <c r="A66" s="15"/>
      <c r="B66" s="164"/>
      <c r="C66" s="249" t="s">
        <v>187</v>
      </c>
      <c r="D66" s="250"/>
      <c r="E66" s="250"/>
      <c r="F66" s="250"/>
      <c r="G66" s="250"/>
      <c r="H66" s="250"/>
      <c r="I66" s="250"/>
      <c r="J66" s="250"/>
      <c r="K66" s="251"/>
      <c r="L66" s="165"/>
      <c r="M66" s="165"/>
      <c r="N66" s="165"/>
      <c r="O66" s="165"/>
      <c r="P66" s="165"/>
      <c r="Q66" s="165"/>
      <c r="R66" s="165"/>
      <c r="S66" s="165"/>
      <c r="T66" s="165"/>
      <c r="U66" s="252"/>
      <c r="V66" s="253"/>
      <c r="W66" s="253"/>
      <c r="X66" s="254"/>
      <c r="Y66" s="51"/>
      <c r="Z66" s="51"/>
    </row>
    <row r="67" spans="1:36" s="17" customFormat="1" ht="154.35" customHeight="1">
      <c r="A67" s="15"/>
      <c r="B67" s="16">
        <f>B65+1</f>
        <v>37</v>
      </c>
      <c r="C67" s="255" t="s">
        <v>138</v>
      </c>
      <c r="D67" s="256"/>
      <c r="E67" s="256"/>
      <c r="F67" s="257"/>
      <c r="G67" s="258" t="s">
        <v>158</v>
      </c>
      <c r="H67" s="259"/>
      <c r="I67" s="259"/>
      <c r="J67" s="259"/>
      <c r="K67" s="260"/>
      <c r="L67" s="163"/>
      <c r="M67" s="163"/>
      <c r="N67" s="163"/>
      <c r="O67" s="163"/>
      <c r="P67" s="163"/>
      <c r="Q67" s="163"/>
      <c r="R67" s="163"/>
      <c r="S67" s="163"/>
      <c r="T67" s="163"/>
      <c r="U67" s="246"/>
      <c r="V67" s="247"/>
      <c r="W67" s="247"/>
      <c r="X67" s="248"/>
      <c r="Y67" s="51">
        <f t="shared" ref="Y67:Y75" si="42">IF(OR(L67 &lt;&gt; "",M67 &lt;&gt;"",N67 &lt;&gt; "",O67 &lt;&gt;"",P67 &lt;&gt; "",Q67 &lt;&gt;"",R67 &lt;&gt; "",S67 &lt;&gt;"",T67 &lt;&gt; ""),1,0)</f>
        <v>0</v>
      </c>
      <c r="Z67" s="51">
        <f t="shared" ref="Z67:Z75" si="43">IF(OR(L67 = "H",M67 = "H",N67 = "H",O67 = "H",P67 = "H",Q67 = "H",R67 = "H",S67 = "H",T67 = "H",L67 = "M",M67 = "M",N67 = "M",O67 = "M",P67 = "M",Q67 = "M",R67 = "M",S67 = "M",T67 = "M",L67 = "L",M67 = "L",N67 = "L",O67 = "L",P67 = "L",Q67 = "L",R67 = "L",S67 = "L",T67 = "L"),1,0)</f>
        <v>0</v>
      </c>
      <c r="AA67" s="17">
        <f t="shared" si="16"/>
        <v>1</v>
      </c>
      <c r="AB67" s="17">
        <f t="shared" si="3"/>
        <v>0</v>
      </c>
      <c r="AC67" s="17">
        <f t="shared" si="4"/>
        <v>0</v>
      </c>
      <c r="AD67" s="17">
        <f t="shared" si="5"/>
        <v>0</v>
      </c>
      <c r="AE67" s="17">
        <f t="shared" si="6"/>
        <v>0</v>
      </c>
      <c r="AF67" s="17">
        <f t="shared" si="7"/>
        <v>0</v>
      </c>
      <c r="AG67" s="17">
        <f t="shared" si="8"/>
        <v>0</v>
      </c>
      <c r="AH67" s="17">
        <f t="shared" si="9"/>
        <v>0</v>
      </c>
      <c r="AI67" s="17">
        <f t="shared" si="10"/>
        <v>0</v>
      </c>
      <c r="AJ67" s="17">
        <f t="shared" si="11"/>
        <v>0</v>
      </c>
    </row>
    <row r="68" spans="1:36" s="17" customFormat="1" ht="154.35" customHeight="1">
      <c r="A68" s="15"/>
      <c r="B68" s="16">
        <f t="shared" ref="B68:B73" si="44">B67+1</f>
        <v>38</v>
      </c>
      <c r="C68" s="255" t="s">
        <v>141</v>
      </c>
      <c r="D68" s="256"/>
      <c r="E68" s="256"/>
      <c r="F68" s="257"/>
      <c r="G68" s="258" t="s">
        <v>159</v>
      </c>
      <c r="H68" s="259"/>
      <c r="I68" s="259"/>
      <c r="J68" s="259"/>
      <c r="K68" s="260"/>
      <c r="L68" s="163"/>
      <c r="M68" s="163"/>
      <c r="N68" s="163"/>
      <c r="O68" s="163"/>
      <c r="P68" s="163"/>
      <c r="Q68" s="163"/>
      <c r="R68" s="163"/>
      <c r="S68" s="163"/>
      <c r="T68" s="163"/>
      <c r="U68" s="246"/>
      <c r="V68" s="247"/>
      <c r="W68" s="247"/>
      <c r="X68" s="248"/>
      <c r="Y68" s="51">
        <f t="shared" si="42"/>
        <v>0</v>
      </c>
      <c r="Z68" s="51">
        <f t="shared" si="43"/>
        <v>0</v>
      </c>
      <c r="AA68" s="17">
        <f t="shared" si="16"/>
        <v>1</v>
      </c>
      <c r="AB68" s="17">
        <f t="shared" si="3"/>
        <v>0</v>
      </c>
      <c r="AC68" s="17">
        <f t="shared" si="4"/>
        <v>0</v>
      </c>
      <c r="AD68" s="17">
        <f t="shared" si="5"/>
        <v>0</v>
      </c>
      <c r="AE68" s="17">
        <f t="shared" si="6"/>
        <v>0</v>
      </c>
      <c r="AF68" s="17">
        <f t="shared" si="7"/>
        <v>0</v>
      </c>
      <c r="AG68" s="17">
        <f t="shared" si="8"/>
        <v>0</v>
      </c>
      <c r="AH68" s="17">
        <f t="shared" si="9"/>
        <v>0</v>
      </c>
      <c r="AI68" s="17">
        <f t="shared" si="10"/>
        <v>0</v>
      </c>
      <c r="AJ68" s="17">
        <f t="shared" si="11"/>
        <v>0</v>
      </c>
    </row>
    <row r="69" spans="1:36" s="17" customFormat="1" ht="154.35" customHeight="1">
      <c r="A69" s="15"/>
      <c r="B69" s="16">
        <f t="shared" si="44"/>
        <v>39</v>
      </c>
      <c r="C69" s="255" t="s">
        <v>143</v>
      </c>
      <c r="D69" s="256"/>
      <c r="E69" s="256"/>
      <c r="F69" s="257"/>
      <c r="G69" s="258" t="s">
        <v>160</v>
      </c>
      <c r="H69" s="259"/>
      <c r="I69" s="259"/>
      <c r="J69" s="259"/>
      <c r="K69" s="260"/>
      <c r="L69" s="163"/>
      <c r="M69" s="163"/>
      <c r="N69" s="163"/>
      <c r="O69" s="163"/>
      <c r="P69" s="163"/>
      <c r="Q69" s="163"/>
      <c r="R69" s="163"/>
      <c r="S69" s="163"/>
      <c r="T69" s="163"/>
      <c r="U69" s="246"/>
      <c r="V69" s="247"/>
      <c r="W69" s="247"/>
      <c r="X69" s="248"/>
      <c r="Y69" s="51">
        <f t="shared" si="42"/>
        <v>0</v>
      </c>
      <c r="Z69" s="51">
        <f t="shared" si="43"/>
        <v>0</v>
      </c>
      <c r="AA69" s="17">
        <f t="shared" si="16"/>
        <v>1</v>
      </c>
      <c r="AB69" s="17">
        <f t="shared" si="3"/>
        <v>0</v>
      </c>
      <c r="AC69" s="17">
        <f t="shared" si="4"/>
        <v>0</v>
      </c>
      <c r="AD69" s="17">
        <f t="shared" si="5"/>
        <v>0</v>
      </c>
      <c r="AE69" s="17">
        <f t="shared" si="6"/>
        <v>0</v>
      </c>
      <c r="AF69" s="17">
        <f t="shared" si="7"/>
        <v>0</v>
      </c>
      <c r="AG69" s="17">
        <f t="shared" si="8"/>
        <v>0</v>
      </c>
      <c r="AH69" s="17">
        <f t="shared" si="9"/>
        <v>0</v>
      </c>
      <c r="AI69" s="17">
        <f t="shared" si="10"/>
        <v>0</v>
      </c>
      <c r="AJ69" s="17">
        <f t="shared" si="11"/>
        <v>0</v>
      </c>
    </row>
    <row r="70" spans="1:36" s="17" customFormat="1" ht="154.35" customHeight="1">
      <c r="A70" s="15"/>
      <c r="B70" s="16">
        <f t="shared" si="44"/>
        <v>40</v>
      </c>
      <c r="C70" s="255" t="s">
        <v>144</v>
      </c>
      <c r="D70" s="256"/>
      <c r="E70" s="256"/>
      <c r="F70" s="257"/>
      <c r="G70" s="258" t="s">
        <v>148</v>
      </c>
      <c r="H70" s="259"/>
      <c r="I70" s="259"/>
      <c r="J70" s="259"/>
      <c r="K70" s="260"/>
      <c r="L70" s="163"/>
      <c r="M70" s="163"/>
      <c r="N70" s="163"/>
      <c r="O70" s="163"/>
      <c r="P70" s="163"/>
      <c r="Q70" s="163"/>
      <c r="R70" s="163"/>
      <c r="S70" s="163"/>
      <c r="T70" s="163"/>
      <c r="U70" s="246"/>
      <c r="V70" s="247"/>
      <c r="W70" s="247"/>
      <c r="X70" s="248"/>
      <c r="Y70" s="51">
        <f t="shared" si="42"/>
        <v>0</v>
      </c>
      <c r="Z70" s="51">
        <f t="shared" si="43"/>
        <v>0</v>
      </c>
      <c r="AA70" s="17">
        <f t="shared" si="16"/>
        <v>1</v>
      </c>
      <c r="AB70" s="17">
        <f t="shared" si="3"/>
        <v>0</v>
      </c>
      <c r="AC70" s="17">
        <f t="shared" si="4"/>
        <v>0</v>
      </c>
      <c r="AD70" s="17">
        <f t="shared" si="5"/>
        <v>0</v>
      </c>
      <c r="AE70" s="17">
        <f t="shared" si="6"/>
        <v>0</v>
      </c>
      <c r="AF70" s="17">
        <f t="shared" si="7"/>
        <v>0</v>
      </c>
      <c r="AG70" s="17">
        <f t="shared" si="8"/>
        <v>0</v>
      </c>
      <c r="AH70" s="17">
        <f t="shared" si="9"/>
        <v>0</v>
      </c>
      <c r="AI70" s="17">
        <f t="shared" si="10"/>
        <v>0</v>
      </c>
      <c r="AJ70" s="17">
        <f t="shared" si="11"/>
        <v>0</v>
      </c>
    </row>
    <row r="71" spans="1:36" s="17" customFormat="1" ht="154.35" customHeight="1">
      <c r="A71" s="15"/>
      <c r="B71" s="16">
        <f t="shared" si="44"/>
        <v>41</v>
      </c>
      <c r="C71" s="255" t="s">
        <v>145</v>
      </c>
      <c r="D71" s="256"/>
      <c r="E71" s="256"/>
      <c r="F71" s="257"/>
      <c r="G71" s="258" t="s">
        <v>183</v>
      </c>
      <c r="H71" s="259"/>
      <c r="I71" s="259"/>
      <c r="J71" s="259"/>
      <c r="K71" s="260"/>
      <c r="L71" s="163"/>
      <c r="M71" s="163"/>
      <c r="N71" s="163"/>
      <c r="O71" s="163"/>
      <c r="P71" s="163"/>
      <c r="Q71" s="163"/>
      <c r="R71" s="163"/>
      <c r="S71" s="163"/>
      <c r="T71" s="163"/>
      <c r="U71" s="246"/>
      <c r="V71" s="247"/>
      <c r="W71" s="247"/>
      <c r="X71" s="248"/>
      <c r="Y71" s="51">
        <f t="shared" si="42"/>
        <v>0</v>
      </c>
      <c r="Z71" s="51">
        <f t="shared" si="43"/>
        <v>0</v>
      </c>
      <c r="AA71" s="17">
        <f t="shared" si="16"/>
        <v>1</v>
      </c>
      <c r="AB71" s="17">
        <f t="shared" si="3"/>
        <v>0</v>
      </c>
      <c r="AC71" s="17">
        <f t="shared" si="4"/>
        <v>0</v>
      </c>
      <c r="AD71" s="17">
        <f t="shared" si="5"/>
        <v>0</v>
      </c>
      <c r="AE71" s="17">
        <f t="shared" si="6"/>
        <v>0</v>
      </c>
      <c r="AF71" s="17">
        <f t="shared" si="7"/>
        <v>0</v>
      </c>
      <c r="AG71" s="17">
        <f t="shared" si="8"/>
        <v>0</v>
      </c>
      <c r="AH71" s="17">
        <f t="shared" si="9"/>
        <v>0</v>
      </c>
      <c r="AI71" s="17">
        <f t="shared" si="10"/>
        <v>0</v>
      </c>
      <c r="AJ71" s="17">
        <f t="shared" si="11"/>
        <v>0</v>
      </c>
    </row>
    <row r="72" spans="1:36" s="17" customFormat="1" ht="154.35" customHeight="1">
      <c r="A72" s="15"/>
      <c r="B72" s="16">
        <f t="shared" si="44"/>
        <v>42</v>
      </c>
      <c r="C72" s="255" t="s">
        <v>150</v>
      </c>
      <c r="D72" s="256"/>
      <c r="E72" s="256"/>
      <c r="F72" s="257"/>
      <c r="G72" s="258" t="s">
        <v>161</v>
      </c>
      <c r="H72" s="259"/>
      <c r="I72" s="259"/>
      <c r="J72" s="259"/>
      <c r="K72" s="260"/>
      <c r="L72" s="163"/>
      <c r="M72" s="163"/>
      <c r="N72" s="163"/>
      <c r="O72" s="163"/>
      <c r="P72" s="163"/>
      <c r="Q72" s="163"/>
      <c r="R72" s="163"/>
      <c r="S72" s="163"/>
      <c r="T72" s="163"/>
      <c r="U72" s="246"/>
      <c r="V72" s="310"/>
      <c r="W72" s="310"/>
      <c r="X72" s="311"/>
      <c r="Y72" s="51">
        <f t="shared" si="42"/>
        <v>0</v>
      </c>
      <c r="Z72" s="51">
        <f t="shared" si="43"/>
        <v>0</v>
      </c>
      <c r="AA72" s="17">
        <f t="shared" si="16"/>
        <v>1</v>
      </c>
      <c r="AB72" s="17">
        <f t="shared" si="3"/>
        <v>0</v>
      </c>
      <c r="AC72" s="17">
        <f t="shared" si="4"/>
        <v>0</v>
      </c>
      <c r="AD72" s="17">
        <f t="shared" si="5"/>
        <v>0</v>
      </c>
      <c r="AE72" s="17">
        <f t="shared" si="6"/>
        <v>0</v>
      </c>
      <c r="AF72" s="17">
        <f t="shared" si="7"/>
        <v>0</v>
      </c>
      <c r="AG72" s="17">
        <f t="shared" si="8"/>
        <v>0</v>
      </c>
      <c r="AH72" s="17">
        <f t="shared" si="9"/>
        <v>0</v>
      </c>
      <c r="AI72" s="17">
        <f t="shared" si="10"/>
        <v>0</v>
      </c>
      <c r="AJ72" s="17">
        <f t="shared" si="11"/>
        <v>0</v>
      </c>
    </row>
    <row r="73" spans="1:36" s="17" customFormat="1" ht="154.35" customHeight="1">
      <c r="A73" s="15"/>
      <c r="B73" s="16">
        <f t="shared" si="44"/>
        <v>43</v>
      </c>
      <c r="C73" s="255" t="s">
        <v>151</v>
      </c>
      <c r="D73" s="256"/>
      <c r="E73" s="256"/>
      <c r="F73" s="257"/>
      <c r="G73" s="258" t="s">
        <v>162</v>
      </c>
      <c r="H73" s="259"/>
      <c r="I73" s="259"/>
      <c r="J73" s="259"/>
      <c r="K73" s="260"/>
      <c r="L73" s="163"/>
      <c r="M73" s="163"/>
      <c r="N73" s="163"/>
      <c r="O73" s="163"/>
      <c r="P73" s="163"/>
      <c r="Q73" s="163"/>
      <c r="R73" s="163"/>
      <c r="S73" s="163"/>
      <c r="T73" s="163"/>
      <c r="U73" s="246"/>
      <c r="V73" s="247"/>
      <c r="W73" s="247"/>
      <c r="X73" s="248"/>
      <c r="Y73" s="51">
        <f t="shared" si="42"/>
        <v>0</v>
      </c>
      <c r="Z73" s="51">
        <f t="shared" si="43"/>
        <v>0</v>
      </c>
      <c r="AA73" s="17">
        <f t="shared" si="16"/>
        <v>1</v>
      </c>
      <c r="AB73" s="17">
        <f t="shared" si="3"/>
        <v>0</v>
      </c>
      <c r="AC73" s="17">
        <f t="shared" si="4"/>
        <v>0</v>
      </c>
      <c r="AD73" s="17">
        <f t="shared" si="5"/>
        <v>0</v>
      </c>
      <c r="AE73" s="17">
        <f t="shared" si="6"/>
        <v>0</v>
      </c>
      <c r="AF73" s="17">
        <f t="shared" si="7"/>
        <v>0</v>
      </c>
      <c r="AG73" s="17">
        <f t="shared" si="8"/>
        <v>0</v>
      </c>
      <c r="AH73" s="17">
        <f t="shared" si="9"/>
        <v>0</v>
      </c>
      <c r="AI73" s="17">
        <f t="shared" si="10"/>
        <v>0</v>
      </c>
      <c r="AJ73" s="17">
        <f t="shared" si="11"/>
        <v>0</v>
      </c>
    </row>
    <row r="74" spans="1:36" s="17" customFormat="1" ht="55.35" customHeight="1">
      <c r="A74" s="15"/>
      <c r="B74" s="164"/>
      <c r="C74" s="249" t="s">
        <v>188</v>
      </c>
      <c r="D74" s="250"/>
      <c r="E74" s="250"/>
      <c r="F74" s="250"/>
      <c r="G74" s="250"/>
      <c r="H74" s="250"/>
      <c r="I74" s="250"/>
      <c r="J74" s="250"/>
      <c r="K74" s="251"/>
      <c r="L74" s="165"/>
      <c r="M74" s="165"/>
      <c r="N74" s="165"/>
      <c r="O74" s="165"/>
      <c r="P74" s="165"/>
      <c r="Q74" s="165"/>
      <c r="R74" s="165"/>
      <c r="S74" s="165"/>
      <c r="T74" s="165"/>
      <c r="U74" s="252"/>
      <c r="V74" s="253"/>
      <c r="W74" s="253"/>
      <c r="X74" s="254"/>
      <c r="Y74" s="51"/>
      <c r="Z74" s="51"/>
    </row>
    <row r="75" spans="1:36" s="17" customFormat="1" ht="154.35" customHeight="1">
      <c r="A75" s="15"/>
      <c r="B75" s="16">
        <f>B73+1</f>
        <v>44</v>
      </c>
      <c r="C75" s="255" t="s">
        <v>138</v>
      </c>
      <c r="D75" s="256"/>
      <c r="E75" s="256"/>
      <c r="F75" s="257"/>
      <c r="G75" s="258" t="s">
        <v>163</v>
      </c>
      <c r="H75" s="259"/>
      <c r="I75" s="259"/>
      <c r="J75" s="259"/>
      <c r="K75" s="260"/>
      <c r="L75" s="163"/>
      <c r="M75" s="163"/>
      <c r="N75" s="163"/>
      <c r="O75" s="163"/>
      <c r="P75" s="163"/>
      <c r="Q75" s="163"/>
      <c r="R75" s="163"/>
      <c r="S75" s="163"/>
      <c r="T75" s="163"/>
      <c r="U75" s="246"/>
      <c r="V75" s="247"/>
      <c r="W75" s="247"/>
      <c r="X75" s="248"/>
      <c r="Y75" s="51">
        <f t="shared" si="42"/>
        <v>0</v>
      </c>
      <c r="Z75" s="51">
        <f t="shared" si="43"/>
        <v>0</v>
      </c>
      <c r="AA75" s="17">
        <f t="shared" si="16"/>
        <v>1</v>
      </c>
      <c r="AB75" s="17">
        <f t="shared" si="3"/>
        <v>0</v>
      </c>
      <c r="AC75" s="17">
        <f t="shared" si="4"/>
        <v>0</v>
      </c>
      <c r="AD75" s="17">
        <f t="shared" si="5"/>
        <v>0</v>
      </c>
      <c r="AE75" s="17">
        <f t="shared" si="6"/>
        <v>0</v>
      </c>
      <c r="AF75" s="17">
        <f t="shared" si="7"/>
        <v>0</v>
      </c>
      <c r="AG75" s="17">
        <f t="shared" si="8"/>
        <v>0</v>
      </c>
      <c r="AH75" s="17">
        <f t="shared" si="9"/>
        <v>0</v>
      </c>
      <c r="AI75" s="17">
        <f t="shared" si="10"/>
        <v>0</v>
      </c>
      <c r="AJ75" s="17">
        <f t="shared" si="11"/>
        <v>0</v>
      </c>
    </row>
    <row r="76" spans="1:36" s="17" customFormat="1" ht="154.35" customHeight="1">
      <c r="A76" s="15"/>
      <c r="B76" s="16">
        <f t="shared" ref="B76:B81" si="45">B75+1</f>
        <v>45</v>
      </c>
      <c r="C76" s="255" t="s">
        <v>141</v>
      </c>
      <c r="D76" s="256"/>
      <c r="E76" s="256"/>
      <c r="F76" s="257"/>
      <c r="G76" s="258" t="s">
        <v>164</v>
      </c>
      <c r="H76" s="259"/>
      <c r="I76" s="259"/>
      <c r="J76" s="259"/>
      <c r="K76" s="260"/>
      <c r="L76" s="163"/>
      <c r="M76" s="163"/>
      <c r="N76" s="163"/>
      <c r="O76" s="163"/>
      <c r="P76" s="163"/>
      <c r="Q76" s="163"/>
      <c r="R76" s="163"/>
      <c r="S76" s="163"/>
      <c r="T76" s="163"/>
      <c r="U76" s="246"/>
      <c r="V76" s="247"/>
      <c r="W76" s="247"/>
      <c r="X76" s="248"/>
      <c r="Y76" s="51">
        <f t="shared" ref="Y76" si="46">IF(OR(L76 &lt;&gt; "",M76 &lt;&gt;"",N76 &lt;&gt; "",O76 &lt;&gt;"",P76 &lt;&gt; "",Q76 &lt;&gt;"",R76 &lt;&gt; "",S76 &lt;&gt;"",T76 &lt;&gt; ""),1,0)</f>
        <v>0</v>
      </c>
      <c r="Z76" s="51">
        <f t="shared" ref="Z76" si="47">IF(OR(L76 = "H",M76 = "H",N76 = "H",O76 = "H",P76 = "H",Q76 = "H",R76 = "H",S76 = "H",T76 = "H",L76 = "M",M76 = "M",N76 = "M",O76 = "M",P76 = "M",Q76 = "M",R76 = "M",S76 = "M",T76 = "M",L76 = "L",M76 = "L",N76 = "L",O76 = "L",P76 = "L",Q76 = "L",R76 = "L",S76 = "L",T76 = "L"),1,0)</f>
        <v>0</v>
      </c>
      <c r="AA76" s="17">
        <f t="shared" si="16"/>
        <v>1</v>
      </c>
      <c r="AB76" s="17">
        <f t="shared" si="3"/>
        <v>0</v>
      </c>
      <c r="AC76" s="17">
        <f t="shared" si="4"/>
        <v>0</v>
      </c>
      <c r="AD76" s="17">
        <f t="shared" si="5"/>
        <v>0</v>
      </c>
      <c r="AE76" s="17">
        <f t="shared" si="6"/>
        <v>0</v>
      </c>
      <c r="AF76" s="17">
        <f t="shared" si="7"/>
        <v>0</v>
      </c>
      <c r="AG76" s="17">
        <f t="shared" si="8"/>
        <v>0</v>
      </c>
      <c r="AH76" s="17">
        <f t="shared" si="9"/>
        <v>0</v>
      </c>
      <c r="AI76" s="17">
        <f t="shared" si="10"/>
        <v>0</v>
      </c>
      <c r="AJ76" s="17">
        <f t="shared" si="11"/>
        <v>0</v>
      </c>
    </row>
    <row r="77" spans="1:36" s="17" customFormat="1" ht="154.35" customHeight="1">
      <c r="A77" s="15"/>
      <c r="B77" s="16">
        <f t="shared" si="45"/>
        <v>46</v>
      </c>
      <c r="C77" s="255" t="s">
        <v>143</v>
      </c>
      <c r="D77" s="256"/>
      <c r="E77" s="256"/>
      <c r="F77" s="257"/>
      <c r="G77" s="258" t="s">
        <v>165</v>
      </c>
      <c r="H77" s="259"/>
      <c r="I77" s="259"/>
      <c r="J77" s="259"/>
      <c r="K77" s="260"/>
      <c r="L77" s="163"/>
      <c r="M77" s="163"/>
      <c r="N77" s="163"/>
      <c r="O77" s="163"/>
      <c r="P77" s="163"/>
      <c r="Q77" s="163"/>
      <c r="R77" s="163"/>
      <c r="S77" s="163"/>
      <c r="T77" s="163"/>
      <c r="U77" s="246"/>
      <c r="V77" s="247"/>
      <c r="W77" s="247"/>
      <c r="X77" s="248"/>
      <c r="Y77" s="51">
        <f t="shared" ref="Y77:Y80" si="48">IF(OR(L77 &lt;&gt; "",M77 &lt;&gt;"",N77 &lt;&gt; "",O77 &lt;&gt;"",P77 &lt;&gt; "",Q77 &lt;&gt;"",R77 &lt;&gt; "",S77 &lt;&gt;"",T77 &lt;&gt; ""),1,0)</f>
        <v>0</v>
      </c>
      <c r="Z77" s="51">
        <f t="shared" ref="Z77:Z80" si="49">IF(OR(L77 = "H",M77 = "H",N77 = "H",O77 = "H",P77 = "H",Q77 = "H",R77 = "H",S77 = "H",T77 = "H",L77 = "M",M77 = "M",N77 = "M",O77 = "M",P77 = "M",Q77 = "M",R77 = "M",S77 = "M",T77 = "M",L77 = "L",M77 = "L",N77 = "L",O77 = "L",P77 = "L",Q77 = "L",R77 = "L",S77 = "L",T77 = "L"),1,0)</f>
        <v>0</v>
      </c>
      <c r="AA77" s="17">
        <f t="shared" si="16"/>
        <v>1</v>
      </c>
      <c r="AB77" s="17">
        <f t="shared" si="3"/>
        <v>0</v>
      </c>
      <c r="AC77" s="17">
        <f t="shared" si="4"/>
        <v>0</v>
      </c>
      <c r="AD77" s="17">
        <f t="shared" si="5"/>
        <v>0</v>
      </c>
      <c r="AE77" s="17">
        <f t="shared" si="6"/>
        <v>0</v>
      </c>
      <c r="AF77" s="17">
        <f t="shared" si="7"/>
        <v>0</v>
      </c>
      <c r="AG77" s="17">
        <f t="shared" si="8"/>
        <v>0</v>
      </c>
      <c r="AH77" s="17">
        <f t="shared" si="9"/>
        <v>0</v>
      </c>
      <c r="AI77" s="17">
        <f t="shared" si="10"/>
        <v>0</v>
      </c>
      <c r="AJ77" s="17">
        <f t="shared" si="11"/>
        <v>0</v>
      </c>
    </row>
    <row r="78" spans="1:36" s="17" customFormat="1" ht="154.35" customHeight="1">
      <c r="A78" s="15"/>
      <c r="B78" s="16">
        <f t="shared" si="45"/>
        <v>47</v>
      </c>
      <c r="C78" s="255" t="s">
        <v>144</v>
      </c>
      <c r="D78" s="256"/>
      <c r="E78" s="256"/>
      <c r="F78" s="257"/>
      <c r="G78" s="258" t="s">
        <v>148</v>
      </c>
      <c r="H78" s="259"/>
      <c r="I78" s="259"/>
      <c r="J78" s="259"/>
      <c r="K78" s="260"/>
      <c r="L78" s="163"/>
      <c r="M78" s="163"/>
      <c r="N78" s="163"/>
      <c r="O78" s="163"/>
      <c r="P78" s="163"/>
      <c r="Q78" s="163"/>
      <c r="R78" s="163"/>
      <c r="S78" s="163"/>
      <c r="T78" s="163"/>
      <c r="U78" s="246"/>
      <c r="V78" s="247"/>
      <c r="W78" s="247"/>
      <c r="X78" s="248"/>
      <c r="Y78" s="51">
        <f t="shared" si="48"/>
        <v>0</v>
      </c>
      <c r="Z78" s="51">
        <f t="shared" si="49"/>
        <v>0</v>
      </c>
      <c r="AA78" s="17">
        <f t="shared" si="16"/>
        <v>1</v>
      </c>
      <c r="AB78" s="17">
        <f t="shared" si="3"/>
        <v>0</v>
      </c>
      <c r="AC78" s="17">
        <f t="shared" si="4"/>
        <v>0</v>
      </c>
      <c r="AD78" s="17">
        <f t="shared" si="5"/>
        <v>0</v>
      </c>
      <c r="AE78" s="17">
        <f t="shared" si="6"/>
        <v>0</v>
      </c>
      <c r="AF78" s="17">
        <f t="shared" si="7"/>
        <v>0</v>
      </c>
      <c r="AG78" s="17">
        <f t="shared" si="8"/>
        <v>0</v>
      </c>
      <c r="AH78" s="17">
        <f t="shared" si="9"/>
        <v>0</v>
      </c>
      <c r="AI78" s="17">
        <f t="shared" si="10"/>
        <v>0</v>
      </c>
      <c r="AJ78" s="17">
        <f t="shared" si="11"/>
        <v>0</v>
      </c>
    </row>
    <row r="79" spans="1:36" s="17" customFormat="1" ht="154.35" customHeight="1">
      <c r="A79" s="15"/>
      <c r="B79" s="16">
        <f t="shared" si="45"/>
        <v>48</v>
      </c>
      <c r="C79" s="255" t="s">
        <v>145</v>
      </c>
      <c r="D79" s="256"/>
      <c r="E79" s="256"/>
      <c r="F79" s="257"/>
      <c r="G79" s="258" t="s">
        <v>149</v>
      </c>
      <c r="H79" s="259"/>
      <c r="I79" s="259"/>
      <c r="J79" s="259"/>
      <c r="K79" s="260"/>
      <c r="L79" s="163"/>
      <c r="M79" s="163"/>
      <c r="N79" s="163"/>
      <c r="O79" s="163"/>
      <c r="P79" s="163"/>
      <c r="Q79" s="163"/>
      <c r="R79" s="163"/>
      <c r="S79" s="163"/>
      <c r="T79" s="163"/>
      <c r="U79" s="246"/>
      <c r="V79" s="247"/>
      <c r="W79" s="247"/>
      <c r="X79" s="248"/>
      <c r="Y79" s="51">
        <f t="shared" si="48"/>
        <v>0</v>
      </c>
      <c r="Z79" s="51">
        <f t="shared" si="49"/>
        <v>0</v>
      </c>
      <c r="AA79" s="17">
        <f t="shared" si="16"/>
        <v>1</v>
      </c>
      <c r="AB79" s="17">
        <f t="shared" si="3"/>
        <v>0</v>
      </c>
      <c r="AC79" s="17">
        <f t="shared" si="4"/>
        <v>0</v>
      </c>
      <c r="AD79" s="17">
        <f t="shared" si="5"/>
        <v>0</v>
      </c>
      <c r="AE79" s="17">
        <f t="shared" si="6"/>
        <v>0</v>
      </c>
      <c r="AF79" s="17">
        <f t="shared" si="7"/>
        <v>0</v>
      </c>
      <c r="AG79" s="17">
        <f t="shared" si="8"/>
        <v>0</v>
      </c>
      <c r="AH79" s="17">
        <f t="shared" si="9"/>
        <v>0</v>
      </c>
      <c r="AI79" s="17">
        <f t="shared" si="10"/>
        <v>0</v>
      </c>
      <c r="AJ79" s="17">
        <f t="shared" si="11"/>
        <v>0</v>
      </c>
    </row>
    <row r="80" spans="1:36" s="17" customFormat="1" ht="154.35" customHeight="1">
      <c r="A80" s="15"/>
      <c r="B80" s="16">
        <f t="shared" si="45"/>
        <v>49</v>
      </c>
      <c r="C80" s="255" t="s">
        <v>150</v>
      </c>
      <c r="D80" s="256"/>
      <c r="E80" s="256"/>
      <c r="F80" s="257"/>
      <c r="G80" s="258" t="s">
        <v>166</v>
      </c>
      <c r="H80" s="259"/>
      <c r="I80" s="259"/>
      <c r="J80" s="259"/>
      <c r="K80" s="260"/>
      <c r="L80" s="163"/>
      <c r="M80" s="163"/>
      <c r="N80" s="163"/>
      <c r="O80" s="163"/>
      <c r="P80" s="163"/>
      <c r="Q80" s="163"/>
      <c r="R80" s="163"/>
      <c r="S80" s="163"/>
      <c r="T80" s="163"/>
      <c r="U80" s="246"/>
      <c r="V80" s="247"/>
      <c r="W80" s="247"/>
      <c r="X80" s="248"/>
      <c r="Y80" s="51">
        <f t="shared" si="48"/>
        <v>0</v>
      </c>
      <c r="Z80" s="51">
        <f t="shared" si="49"/>
        <v>0</v>
      </c>
      <c r="AA80" s="17">
        <f t="shared" si="16"/>
        <v>1</v>
      </c>
      <c r="AB80" s="17">
        <f t="shared" si="3"/>
        <v>0</v>
      </c>
      <c r="AC80" s="17">
        <f t="shared" si="4"/>
        <v>0</v>
      </c>
      <c r="AD80" s="17">
        <f t="shared" si="5"/>
        <v>0</v>
      </c>
      <c r="AE80" s="17">
        <f t="shared" si="6"/>
        <v>0</v>
      </c>
      <c r="AF80" s="17">
        <f t="shared" si="7"/>
        <v>0</v>
      </c>
      <c r="AG80" s="17">
        <f t="shared" si="8"/>
        <v>0</v>
      </c>
      <c r="AH80" s="17">
        <f t="shared" si="9"/>
        <v>0</v>
      </c>
      <c r="AI80" s="17">
        <f t="shared" si="10"/>
        <v>0</v>
      </c>
      <c r="AJ80" s="17">
        <f t="shared" si="11"/>
        <v>0</v>
      </c>
    </row>
    <row r="81" spans="1:36" s="17" customFormat="1" ht="154.35" customHeight="1">
      <c r="A81" s="15"/>
      <c r="B81" s="16">
        <f t="shared" si="45"/>
        <v>50</v>
      </c>
      <c r="C81" s="255" t="s">
        <v>151</v>
      </c>
      <c r="D81" s="256"/>
      <c r="E81" s="256"/>
      <c r="F81" s="257"/>
      <c r="G81" s="258" t="s">
        <v>162</v>
      </c>
      <c r="H81" s="259"/>
      <c r="I81" s="259"/>
      <c r="J81" s="259"/>
      <c r="K81" s="260"/>
      <c r="L81" s="163"/>
      <c r="M81" s="163"/>
      <c r="N81" s="163"/>
      <c r="O81" s="163"/>
      <c r="P81" s="163"/>
      <c r="Q81" s="163"/>
      <c r="R81" s="163"/>
      <c r="S81" s="163"/>
      <c r="T81" s="163"/>
      <c r="U81" s="246"/>
      <c r="V81" s="247"/>
      <c r="W81" s="247"/>
      <c r="X81" s="248"/>
      <c r="Y81" s="51">
        <f t="shared" ref="Y81" si="50">IF(OR(L81 &lt;&gt; "",M81 &lt;&gt;"",N81 &lt;&gt; "",O81 &lt;&gt;"",P81 &lt;&gt; "",Q81 &lt;&gt;"",R81 &lt;&gt; "",S81 &lt;&gt;"",T81 &lt;&gt; ""),1,0)</f>
        <v>0</v>
      </c>
      <c r="Z81" s="51">
        <f t="shared" ref="Z81" si="51">IF(OR(L81 = "H",M81 = "H",N81 = "H",O81 = "H",P81 = "H",Q81 = "H",R81 = "H",S81 = "H",T81 = "H",L81 = "M",M81 = "M",N81 = "M",O81 = "M",P81 = "M",Q81 = "M",R81 = "M",S81 = "M",T81 = "M",L81 = "L",M81 = "L",N81 = "L",O81 = "L",P81 = "L",Q81 = "L",R81 = "L",S81 = "L",T81 = "L"),1,0)</f>
        <v>0</v>
      </c>
      <c r="AA81" s="17">
        <f t="shared" si="16"/>
        <v>1</v>
      </c>
      <c r="AB81" s="17">
        <f t="shared" si="3"/>
        <v>0</v>
      </c>
      <c r="AC81" s="17">
        <f t="shared" si="4"/>
        <v>0</v>
      </c>
      <c r="AD81" s="17">
        <f t="shared" si="5"/>
        <v>0</v>
      </c>
      <c r="AE81" s="17">
        <f t="shared" si="6"/>
        <v>0</v>
      </c>
      <c r="AF81" s="17">
        <f t="shared" si="7"/>
        <v>0</v>
      </c>
      <c r="AG81" s="17">
        <f t="shared" si="8"/>
        <v>0</v>
      </c>
      <c r="AH81" s="17">
        <f t="shared" si="9"/>
        <v>0</v>
      </c>
      <c r="AI81" s="17">
        <f t="shared" si="10"/>
        <v>0</v>
      </c>
      <c r="AJ81" s="17">
        <f t="shared" si="11"/>
        <v>0</v>
      </c>
    </row>
    <row r="82" spans="1:36" s="17" customFormat="1" ht="154.35" customHeight="1">
      <c r="A82" s="15"/>
      <c r="B82" s="16">
        <f>B81+1</f>
        <v>51</v>
      </c>
      <c r="C82" s="255"/>
      <c r="D82" s="256"/>
      <c r="E82" s="256"/>
      <c r="F82" s="257"/>
      <c r="G82" s="258"/>
      <c r="H82" s="259"/>
      <c r="I82" s="259"/>
      <c r="J82" s="259"/>
      <c r="K82" s="260"/>
      <c r="L82" s="163"/>
      <c r="M82" s="163"/>
      <c r="N82" s="163"/>
      <c r="O82" s="163"/>
      <c r="P82" s="163"/>
      <c r="Q82" s="163"/>
      <c r="R82" s="163"/>
      <c r="S82" s="163"/>
      <c r="T82" s="163"/>
      <c r="U82" s="246"/>
      <c r="V82" s="247"/>
      <c r="W82" s="247"/>
      <c r="X82" s="248"/>
      <c r="Y82" s="51">
        <f t="shared" si="18"/>
        <v>0</v>
      </c>
      <c r="Z82" s="51">
        <f t="shared" si="19"/>
        <v>0</v>
      </c>
      <c r="AA82" s="17">
        <f t="shared" si="16"/>
        <v>0</v>
      </c>
      <c r="AB82" s="17">
        <f t="shared" si="3"/>
        <v>0</v>
      </c>
      <c r="AC82" s="17">
        <f t="shared" si="4"/>
        <v>0</v>
      </c>
      <c r="AD82" s="17">
        <f t="shared" si="5"/>
        <v>0</v>
      </c>
      <c r="AE82" s="17">
        <f t="shared" si="6"/>
        <v>0</v>
      </c>
      <c r="AF82" s="17">
        <f t="shared" si="7"/>
        <v>0</v>
      </c>
      <c r="AG82" s="17">
        <f t="shared" si="8"/>
        <v>0</v>
      </c>
      <c r="AH82" s="17">
        <f t="shared" si="9"/>
        <v>0</v>
      </c>
      <c r="AI82" s="17">
        <f t="shared" si="10"/>
        <v>0</v>
      </c>
      <c r="AJ82" s="17">
        <f t="shared" si="11"/>
        <v>0</v>
      </c>
    </row>
    <row r="83" spans="1:36" ht="154.35" customHeight="1" thickBot="1">
      <c r="A83" s="18"/>
      <c r="B83" s="176">
        <f>B82+1</f>
        <v>52</v>
      </c>
      <c r="C83" s="306"/>
      <c r="D83" s="307"/>
      <c r="E83" s="307"/>
      <c r="F83" s="308"/>
      <c r="G83" s="306"/>
      <c r="H83" s="307"/>
      <c r="I83" s="307"/>
      <c r="J83" s="307"/>
      <c r="K83" s="308"/>
      <c r="L83" s="177"/>
      <c r="M83" s="177"/>
      <c r="N83" s="177"/>
      <c r="O83" s="177"/>
      <c r="P83" s="177"/>
      <c r="Q83" s="177"/>
      <c r="R83" s="177"/>
      <c r="S83" s="177"/>
      <c r="T83" s="178"/>
      <c r="U83" s="306"/>
      <c r="V83" s="307"/>
      <c r="W83" s="307"/>
      <c r="X83" s="309"/>
      <c r="Y83" s="51">
        <f t="shared" si="18"/>
        <v>0</v>
      </c>
      <c r="Z83" s="51">
        <f t="shared" si="19"/>
        <v>0</v>
      </c>
      <c r="AA83" s="17">
        <f t="shared" si="16"/>
        <v>0</v>
      </c>
      <c r="AB83" s="17">
        <f t="shared" si="3"/>
        <v>0</v>
      </c>
      <c r="AC83" s="17">
        <f t="shared" si="4"/>
        <v>0</v>
      </c>
      <c r="AD83" s="17">
        <f t="shared" si="5"/>
        <v>0</v>
      </c>
      <c r="AE83" s="17">
        <f t="shared" si="6"/>
        <v>0</v>
      </c>
      <c r="AF83" s="17">
        <f t="shared" si="7"/>
        <v>0</v>
      </c>
      <c r="AG83" s="17">
        <f t="shared" si="8"/>
        <v>0</v>
      </c>
      <c r="AH83" s="17">
        <f t="shared" si="9"/>
        <v>0</v>
      </c>
      <c r="AI83" s="17">
        <f t="shared" si="10"/>
        <v>0</v>
      </c>
      <c r="AJ83" s="17">
        <f t="shared" si="11"/>
        <v>0</v>
      </c>
    </row>
    <row r="84" spans="1:36" ht="25.5">
      <c r="A84" s="18"/>
      <c r="B84" s="171" t="s">
        <v>111</v>
      </c>
      <c r="C84" s="172"/>
      <c r="D84" s="173"/>
      <c r="E84" s="173"/>
      <c r="F84" s="173"/>
      <c r="G84" s="172"/>
      <c r="H84" s="173"/>
      <c r="I84" s="173"/>
      <c r="J84" s="173"/>
      <c r="K84" s="173"/>
      <c r="L84" s="174"/>
      <c r="M84" s="174"/>
      <c r="N84" s="174"/>
      <c r="O84" s="174"/>
      <c r="P84" s="174"/>
      <c r="Q84" s="174"/>
      <c r="R84" s="174"/>
      <c r="S84" s="174"/>
      <c r="T84" s="175"/>
      <c r="U84" s="87"/>
      <c r="V84" s="88"/>
      <c r="W84" s="88"/>
      <c r="X84" s="88"/>
      <c r="Y84" s="51"/>
      <c r="Z84" s="51"/>
      <c r="AA84" s="17"/>
      <c r="AB84" s="150"/>
      <c r="AC84" s="150"/>
      <c r="AD84" s="150"/>
      <c r="AE84" s="150"/>
      <c r="AF84" s="150"/>
      <c r="AG84" s="150"/>
      <c r="AH84" s="150"/>
      <c r="AI84" s="150"/>
      <c r="AJ84" s="150"/>
    </row>
    <row r="85" spans="1:36" ht="14.45" customHeight="1">
      <c r="A85" s="18"/>
      <c r="B85" s="19"/>
      <c r="C85" s="20"/>
      <c r="D85" s="20"/>
      <c r="E85" s="20"/>
      <c r="F85" s="20"/>
      <c r="G85" s="20"/>
      <c r="H85" s="20"/>
      <c r="I85" s="20"/>
      <c r="J85" s="20"/>
      <c r="K85" s="20"/>
      <c r="L85" s="20"/>
      <c r="M85" s="20"/>
      <c r="N85" s="20"/>
      <c r="O85" s="20"/>
      <c r="P85" s="20"/>
      <c r="Q85" s="20"/>
      <c r="R85" s="5"/>
      <c r="S85" s="5"/>
      <c r="T85" s="21"/>
    </row>
    <row r="86" spans="1:36">
      <c r="A86" s="18"/>
      <c r="B86" s="19" t="s">
        <v>15</v>
      </c>
      <c r="C86" s="22" t="s">
        <v>19</v>
      </c>
      <c r="D86" s="20"/>
      <c r="E86" s="20"/>
      <c r="F86" s="20"/>
      <c r="G86" s="20"/>
      <c r="H86" s="20"/>
      <c r="I86" s="20"/>
      <c r="J86" s="20"/>
      <c r="K86" s="20"/>
      <c r="L86" s="20"/>
      <c r="M86" s="20"/>
      <c r="N86" s="20"/>
      <c r="O86" s="20"/>
      <c r="P86" s="20"/>
      <c r="Q86" s="20"/>
      <c r="R86" s="5"/>
      <c r="S86" s="5"/>
      <c r="T86" s="21"/>
    </row>
    <row r="87" spans="1:36">
      <c r="A87" s="18"/>
      <c r="B87" s="19"/>
      <c r="C87" s="22" t="s">
        <v>21</v>
      </c>
      <c r="D87" s="20"/>
      <c r="E87" s="20"/>
      <c r="F87" s="20"/>
      <c r="G87" s="20"/>
      <c r="H87" s="20"/>
      <c r="I87" s="20"/>
      <c r="J87" s="20"/>
      <c r="K87" s="20"/>
      <c r="L87" s="20"/>
      <c r="M87" s="20"/>
      <c r="N87" s="20"/>
      <c r="O87" s="20"/>
      <c r="P87" s="20"/>
      <c r="Q87" s="20"/>
      <c r="R87" s="5"/>
      <c r="S87" s="5"/>
      <c r="T87" s="21"/>
    </row>
    <row r="88" spans="1:36">
      <c r="B88" s="19"/>
      <c r="C88" s="22" t="s">
        <v>20</v>
      </c>
      <c r="D88" s="20"/>
      <c r="E88" s="20"/>
      <c r="F88" s="20"/>
      <c r="G88" s="20"/>
      <c r="H88" s="20"/>
      <c r="I88" s="20"/>
      <c r="J88" s="20"/>
      <c r="K88" s="20"/>
      <c r="L88" s="20"/>
      <c r="M88" s="20"/>
      <c r="N88" s="20"/>
      <c r="O88" s="20"/>
      <c r="P88" s="20"/>
      <c r="Q88" s="20"/>
      <c r="R88" s="5"/>
      <c r="S88" s="5"/>
      <c r="T88" s="21"/>
    </row>
    <row r="89" spans="1:36">
      <c r="B89" s="19"/>
      <c r="C89" s="22" t="s">
        <v>22</v>
      </c>
      <c r="D89" s="20"/>
      <c r="E89" s="20"/>
      <c r="F89" s="20"/>
      <c r="G89" s="20"/>
      <c r="H89" s="20"/>
      <c r="I89" s="20"/>
      <c r="J89" s="20"/>
      <c r="K89" s="20"/>
      <c r="L89" s="20"/>
      <c r="M89" s="20"/>
      <c r="N89" s="20"/>
      <c r="O89" s="20"/>
      <c r="P89" s="20"/>
      <c r="Q89" s="20"/>
      <c r="R89" s="5"/>
      <c r="S89" s="5"/>
      <c r="T89" s="21"/>
    </row>
    <row r="90" spans="1:36">
      <c r="B90" s="19"/>
      <c r="C90" s="22"/>
      <c r="D90" s="20"/>
      <c r="E90" s="20"/>
      <c r="F90" s="20"/>
      <c r="G90" s="20"/>
      <c r="H90" s="20"/>
      <c r="I90" s="20"/>
      <c r="J90" s="20"/>
      <c r="K90" s="20"/>
      <c r="L90" s="20"/>
      <c r="M90" s="20"/>
      <c r="N90" s="20"/>
      <c r="O90" s="20"/>
      <c r="P90" s="20"/>
      <c r="Q90" s="20"/>
      <c r="R90" s="5"/>
      <c r="S90" s="5"/>
      <c r="T90" s="21"/>
    </row>
    <row r="91" spans="1:36">
      <c r="B91" s="19" t="s">
        <v>40</v>
      </c>
      <c r="C91" s="179" t="s">
        <v>132</v>
      </c>
      <c r="D91" s="180"/>
      <c r="E91" s="180"/>
      <c r="F91" s="180"/>
      <c r="G91" s="180"/>
      <c r="H91" s="180"/>
      <c r="I91" s="180"/>
      <c r="J91" s="180"/>
      <c r="K91" s="180"/>
      <c r="L91" s="180"/>
      <c r="M91" s="180"/>
      <c r="N91" s="180"/>
      <c r="O91" s="180"/>
      <c r="P91" s="180"/>
      <c r="Q91" s="180"/>
      <c r="R91" s="180"/>
      <c r="S91" s="180"/>
      <c r="T91" s="21"/>
    </row>
    <row r="92" spans="1:36">
      <c r="B92" s="19"/>
      <c r="C92" s="179" t="s">
        <v>43</v>
      </c>
      <c r="D92" s="179"/>
      <c r="E92" s="179"/>
      <c r="F92" s="179"/>
      <c r="G92" s="179"/>
      <c r="H92" s="179"/>
      <c r="I92" s="179"/>
      <c r="J92" s="179"/>
      <c r="K92" s="179"/>
      <c r="L92" s="179"/>
      <c r="M92" s="179"/>
      <c r="N92" s="179"/>
      <c r="O92" s="179"/>
      <c r="P92" s="179"/>
      <c r="Q92" s="179"/>
      <c r="R92" s="179"/>
      <c r="S92" s="179"/>
      <c r="T92" s="21"/>
    </row>
    <row r="93" spans="1:36">
      <c r="B93" s="23"/>
      <c r="C93" s="24"/>
      <c r="D93" s="24"/>
      <c r="E93" s="24"/>
      <c r="F93" s="24"/>
      <c r="G93" s="24"/>
      <c r="H93" s="24"/>
      <c r="I93" s="24"/>
      <c r="J93" s="24"/>
      <c r="K93" s="24"/>
      <c r="L93" s="24"/>
      <c r="M93" s="24"/>
      <c r="N93" s="24"/>
      <c r="O93" s="24"/>
      <c r="P93" s="24"/>
      <c r="Q93" s="24"/>
      <c r="R93" s="25"/>
      <c r="S93" s="25"/>
      <c r="T93" s="26"/>
    </row>
    <row r="94" spans="1:36">
      <c r="Q94" s="5"/>
    </row>
    <row r="95" spans="1:36">
      <c r="Q95" s="5"/>
    </row>
    <row r="96" spans="1:36">
      <c r="Q96" s="5"/>
    </row>
    <row r="97" spans="3:19">
      <c r="Q97" s="5"/>
    </row>
    <row r="99" spans="3:19">
      <c r="C99" s="180"/>
      <c r="D99" s="180"/>
      <c r="E99" s="180"/>
      <c r="F99" s="180"/>
      <c r="G99" s="180"/>
      <c r="H99" s="180"/>
      <c r="I99" s="180"/>
      <c r="J99" s="180"/>
      <c r="K99" s="180"/>
      <c r="L99" s="180"/>
      <c r="M99" s="180"/>
      <c r="N99" s="180"/>
      <c r="O99" s="180"/>
      <c r="P99" s="180"/>
      <c r="Q99" s="180"/>
      <c r="R99" s="180"/>
      <c r="S99" s="180"/>
    </row>
    <row r="100" spans="3:19">
      <c r="C100" s="179"/>
      <c r="D100" s="179"/>
      <c r="E100" s="179"/>
      <c r="F100" s="179"/>
      <c r="G100" s="179"/>
      <c r="H100" s="179"/>
      <c r="I100" s="179"/>
      <c r="J100" s="179"/>
      <c r="K100" s="179"/>
      <c r="L100" s="179"/>
      <c r="M100" s="179"/>
      <c r="N100" s="179"/>
      <c r="O100" s="179"/>
      <c r="P100" s="179"/>
      <c r="Q100" s="179"/>
      <c r="R100" s="179"/>
      <c r="S100" s="179"/>
    </row>
  </sheetData>
  <mergeCells count="190">
    <mergeCell ref="G48:K48"/>
    <mergeCell ref="G49:K49"/>
    <mergeCell ref="G81:K81"/>
    <mergeCell ref="C44:F44"/>
    <mergeCell ref="C45:F45"/>
    <mergeCell ref="C47:F47"/>
    <mergeCell ref="C46:F46"/>
    <mergeCell ref="G65:K65"/>
    <mergeCell ref="U81:X81"/>
    <mergeCell ref="U48:X48"/>
    <mergeCell ref="U49:X49"/>
    <mergeCell ref="U66:X66"/>
    <mergeCell ref="U65:X65"/>
    <mergeCell ref="U50:X50"/>
    <mergeCell ref="C48:F48"/>
    <mergeCell ref="C49:F49"/>
    <mergeCell ref="C81:F81"/>
    <mergeCell ref="C65:F65"/>
    <mergeCell ref="G57:K57"/>
    <mergeCell ref="C62:F62"/>
    <mergeCell ref="C63:F63"/>
    <mergeCell ref="C64:F64"/>
    <mergeCell ref="G51:K51"/>
    <mergeCell ref="G52:K52"/>
    <mergeCell ref="U37:X37"/>
    <mergeCell ref="U35:X35"/>
    <mergeCell ref="C38:F38"/>
    <mergeCell ref="C39:F39"/>
    <mergeCell ref="C36:F36"/>
    <mergeCell ref="C37:F37"/>
    <mergeCell ref="G36:K36"/>
    <mergeCell ref="G37:K37"/>
    <mergeCell ref="G40:K40"/>
    <mergeCell ref="C61:F61"/>
    <mergeCell ref="C40:F40"/>
    <mergeCell ref="C41:F41"/>
    <mergeCell ref="C43:F43"/>
    <mergeCell ref="U38:X38"/>
    <mergeCell ref="U39:X39"/>
    <mergeCell ref="U41:X41"/>
    <mergeCell ref="U40:X40"/>
    <mergeCell ref="U42:X42"/>
    <mergeCell ref="U43:X43"/>
    <mergeCell ref="G39:K39"/>
    <mergeCell ref="G38:K38"/>
    <mergeCell ref="U44:X44"/>
    <mergeCell ref="U46:X46"/>
    <mergeCell ref="U45:X45"/>
    <mergeCell ref="U47:X47"/>
    <mergeCell ref="G55:K55"/>
    <mergeCell ref="G56:K56"/>
    <mergeCell ref="G41:K41"/>
    <mergeCell ref="G43:K43"/>
    <mergeCell ref="G44:K44"/>
    <mergeCell ref="G45:K45"/>
    <mergeCell ref="G46:K46"/>
    <mergeCell ref="G47:K47"/>
    <mergeCell ref="C30:F30"/>
    <mergeCell ref="G30:K30"/>
    <mergeCell ref="C35:F35"/>
    <mergeCell ref="G35:K35"/>
    <mergeCell ref="U31:X31"/>
    <mergeCell ref="U29:X29"/>
    <mergeCell ref="C28:F28"/>
    <mergeCell ref="G28:K28"/>
    <mergeCell ref="U28:X28"/>
    <mergeCell ref="U30:X30"/>
    <mergeCell ref="C31:F31"/>
    <mergeCell ref="G31:K31"/>
    <mergeCell ref="U34:X34"/>
    <mergeCell ref="C83:F83"/>
    <mergeCell ref="G83:K83"/>
    <mergeCell ref="U83:X83"/>
    <mergeCell ref="U32:X32"/>
    <mergeCell ref="C32:F32"/>
    <mergeCell ref="G32:K32"/>
    <mergeCell ref="U33:X33"/>
    <mergeCell ref="U82:X82"/>
    <mergeCell ref="G82:K82"/>
    <mergeCell ref="G33:K33"/>
    <mergeCell ref="C33:F33"/>
    <mergeCell ref="C82:F82"/>
    <mergeCell ref="C34:K34"/>
    <mergeCell ref="C42:K42"/>
    <mergeCell ref="C51:F51"/>
    <mergeCell ref="C52:F52"/>
    <mergeCell ref="C53:F53"/>
    <mergeCell ref="C54:F54"/>
    <mergeCell ref="C55:F55"/>
    <mergeCell ref="C56:F56"/>
    <mergeCell ref="C57:F57"/>
    <mergeCell ref="C59:F59"/>
    <mergeCell ref="C60:F60"/>
    <mergeCell ref="U36:X36"/>
    <mergeCell ref="B8:C8"/>
    <mergeCell ref="K8:N8"/>
    <mergeCell ref="O8:P8"/>
    <mergeCell ref="S8:U8"/>
    <mergeCell ref="B9:C9"/>
    <mergeCell ref="D9:F9"/>
    <mergeCell ref="O9:P9"/>
    <mergeCell ref="S9:U9"/>
    <mergeCell ref="K9:N9"/>
    <mergeCell ref="B12:C13"/>
    <mergeCell ref="J12:J13"/>
    <mergeCell ref="C29:F29"/>
    <mergeCell ref="G29:K29"/>
    <mergeCell ref="U24:X24"/>
    <mergeCell ref="C25:F25"/>
    <mergeCell ref="G25:K25"/>
    <mergeCell ref="U25:X25"/>
    <mergeCell ref="J15:K15"/>
    <mergeCell ref="L15:T15"/>
    <mergeCell ref="C24:K24"/>
    <mergeCell ref="J16:K16"/>
    <mergeCell ref="J17:K17"/>
    <mergeCell ref="J19:J22"/>
    <mergeCell ref="B20:C21"/>
    <mergeCell ref="L23:T23"/>
    <mergeCell ref="C27:F27"/>
    <mergeCell ref="G27:K27"/>
    <mergeCell ref="C26:K26"/>
    <mergeCell ref="U26:X26"/>
    <mergeCell ref="U27:X27"/>
    <mergeCell ref="G63:K63"/>
    <mergeCell ref="G64:K64"/>
    <mergeCell ref="U51:X51"/>
    <mergeCell ref="U52:X52"/>
    <mergeCell ref="U53:X53"/>
    <mergeCell ref="U54:X54"/>
    <mergeCell ref="U55:X55"/>
    <mergeCell ref="U56:X56"/>
    <mergeCell ref="U57:X57"/>
    <mergeCell ref="U58:X58"/>
    <mergeCell ref="U59:X59"/>
    <mergeCell ref="U60:X60"/>
    <mergeCell ref="U61:X61"/>
    <mergeCell ref="U62:X62"/>
    <mergeCell ref="U64:X64"/>
    <mergeCell ref="U63:X63"/>
    <mergeCell ref="G53:K53"/>
    <mergeCell ref="G54:K54"/>
    <mergeCell ref="G78:K78"/>
    <mergeCell ref="G77:K77"/>
    <mergeCell ref="G76:K76"/>
    <mergeCell ref="G75:K75"/>
    <mergeCell ref="C50:K50"/>
    <mergeCell ref="C58:K58"/>
    <mergeCell ref="C67:F67"/>
    <mergeCell ref="C68:F68"/>
    <mergeCell ref="C69:F69"/>
    <mergeCell ref="C70:F70"/>
    <mergeCell ref="C71:F71"/>
    <mergeCell ref="C72:F72"/>
    <mergeCell ref="C73:F73"/>
    <mergeCell ref="G73:K73"/>
    <mergeCell ref="G72:K72"/>
    <mergeCell ref="G71:K71"/>
    <mergeCell ref="G70:K70"/>
    <mergeCell ref="G69:K69"/>
    <mergeCell ref="G68:K68"/>
    <mergeCell ref="G67:K67"/>
    <mergeCell ref="G59:K59"/>
    <mergeCell ref="G60:K60"/>
    <mergeCell ref="G61:K61"/>
    <mergeCell ref="G62:K62"/>
    <mergeCell ref="U78:X78"/>
    <mergeCell ref="U79:X79"/>
    <mergeCell ref="U80:X80"/>
    <mergeCell ref="C66:K66"/>
    <mergeCell ref="C74:K74"/>
    <mergeCell ref="U67:X67"/>
    <mergeCell ref="U68:X68"/>
    <mergeCell ref="U69:X69"/>
    <mergeCell ref="U70:X70"/>
    <mergeCell ref="U71:X71"/>
    <mergeCell ref="U72:X72"/>
    <mergeCell ref="U73:X73"/>
    <mergeCell ref="U74:X74"/>
    <mergeCell ref="U77:X77"/>
    <mergeCell ref="U76:X76"/>
    <mergeCell ref="U75:X75"/>
    <mergeCell ref="C75:F75"/>
    <mergeCell ref="C76:F76"/>
    <mergeCell ref="C77:F77"/>
    <mergeCell ref="C78:F78"/>
    <mergeCell ref="C79:F79"/>
    <mergeCell ref="C80:F80"/>
    <mergeCell ref="G80:K80"/>
    <mergeCell ref="G79:K79"/>
  </mergeCells>
  <phoneticPr fontId="4"/>
  <conditionalFormatting sqref="L25:T25 L32:T33 L27:T27 L35:T41 L43:T49 L51:T57 L59:T65 L67:T73 L75:T84">
    <cfRule type="cellIs" dxfId="29" priority="475" stopIfTrue="1" operator="equal">
      <formula>"H"</formula>
    </cfRule>
    <cfRule type="cellIs" dxfId="28" priority="476" stopIfTrue="1" operator="equal">
      <formula>"M"</formula>
    </cfRule>
    <cfRule type="cellIs" dxfId="27" priority="477" stopIfTrue="1" operator="equal">
      <formula>"L"</formula>
    </cfRule>
  </conditionalFormatting>
  <conditionalFormatting sqref="L24:T24">
    <cfRule type="cellIs" dxfId="26" priority="472" stopIfTrue="1" operator="equal">
      <formula>"H"</formula>
    </cfRule>
    <cfRule type="cellIs" dxfId="25" priority="473" stopIfTrue="1" operator="equal">
      <formula>"M"</formula>
    </cfRule>
    <cfRule type="cellIs" dxfId="24" priority="474" stopIfTrue="1" operator="equal">
      <formula>"L"</formula>
    </cfRule>
  </conditionalFormatting>
  <conditionalFormatting sqref="L28:T31">
    <cfRule type="cellIs" dxfId="23" priority="37" stopIfTrue="1" operator="equal">
      <formula>"H"</formula>
    </cfRule>
    <cfRule type="cellIs" dxfId="22" priority="38" stopIfTrue="1" operator="equal">
      <formula>"M"</formula>
    </cfRule>
    <cfRule type="cellIs" dxfId="21" priority="39" stopIfTrue="1" operator="equal">
      <formula>"L"</formula>
    </cfRule>
  </conditionalFormatting>
  <conditionalFormatting sqref="L26:T26">
    <cfRule type="cellIs" dxfId="20" priority="19" stopIfTrue="1" operator="equal">
      <formula>"H"</formula>
    </cfRule>
    <cfRule type="cellIs" dxfId="19" priority="20" stopIfTrue="1" operator="equal">
      <formula>"M"</formula>
    </cfRule>
    <cfRule type="cellIs" dxfId="18" priority="21" stopIfTrue="1" operator="equal">
      <formula>"L"</formula>
    </cfRule>
  </conditionalFormatting>
  <conditionalFormatting sqref="L34:T34">
    <cfRule type="cellIs" dxfId="17" priority="16" stopIfTrue="1" operator="equal">
      <formula>"H"</formula>
    </cfRule>
    <cfRule type="cellIs" dxfId="16" priority="17" stopIfTrue="1" operator="equal">
      <formula>"M"</formula>
    </cfRule>
    <cfRule type="cellIs" dxfId="15" priority="18" stopIfTrue="1" operator="equal">
      <formula>"L"</formula>
    </cfRule>
  </conditionalFormatting>
  <conditionalFormatting sqref="L42:T42">
    <cfRule type="cellIs" dxfId="14" priority="13" stopIfTrue="1" operator="equal">
      <formula>"H"</formula>
    </cfRule>
    <cfRule type="cellIs" dxfId="13" priority="14" stopIfTrue="1" operator="equal">
      <formula>"M"</formula>
    </cfRule>
    <cfRule type="cellIs" dxfId="12" priority="15" stopIfTrue="1" operator="equal">
      <formula>"L"</formula>
    </cfRule>
  </conditionalFormatting>
  <conditionalFormatting sqref="L50:T50">
    <cfRule type="cellIs" dxfId="11" priority="10" stopIfTrue="1" operator="equal">
      <formula>"H"</formula>
    </cfRule>
    <cfRule type="cellIs" dxfId="10" priority="11" stopIfTrue="1" operator="equal">
      <formula>"M"</formula>
    </cfRule>
    <cfRule type="cellIs" dxfId="9" priority="12" stopIfTrue="1" operator="equal">
      <formula>"L"</formula>
    </cfRule>
  </conditionalFormatting>
  <conditionalFormatting sqref="L58:T58">
    <cfRule type="cellIs" dxfId="8" priority="7" stopIfTrue="1" operator="equal">
      <formula>"H"</formula>
    </cfRule>
    <cfRule type="cellIs" dxfId="7" priority="8" stopIfTrue="1" operator="equal">
      <formula>"M"</formula>
    </cfRule>
    <cfRule type="cellIs" dxfId="6" priority="9" stopIfTrue="1" operator="equal">
      <formula>"L"</formula>
    </cfRule>
  </conditionalFormatting>
  <conditionalFormatting sqref="L66:T66">
    <cfRule type="cellIs" dxfId="5" priority="4" stopIfTrue="1" operator="equal">
      <formula>"H"</formula>
    </cfRule>
    <cfRule type="cellIs" dxfId="4" priority="5" stopIfTrue="1" operator="equal">
      <formula>"M"</formula>
    </cfRule>
    <cfRule type="cellIs" dxfId="3" priority="6" stopIfTrue="1" operator="equal">
      <formula>"L"</formula>
    </cfRule>
  </conditionalFormatting>
  <conditionalFormatting sqref="L74:T74">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3">
    <dataValidation type="list" imeMode="off" allowBlank="1" showInputMessage="1" showErrorMessage="1" sqref="L83:T84">
      <formula1>"Y,H,M,L"</formula1>
    </dataValidation>
    <dataValidation imeMode="off" allowBlank="1" showInputMessage="1" showErrorMessage="1" sqref="E13:I13 B18:T18 B15:I17 L15:T17 L13:T13 E21:I21"/>
    <dataValidation type="list" allowBlank="1" showInputMessage="1" showErrorMessage="1" sqref="L24:T82">
      <formula1>"Y,H,M,L"</formula1>
    </dataValidation>
  </dataValidations>
  <printOptions horizontalCentered="1"/>
  <pageMargins left="0.35433070866141736" right="0.19685039370078741" top="0.39370078740157483" bottom="0.6692913385826772" header="0.27559055118110237" footer="0.51181102362204722"/>
  <pageSetup paperSize="9" scale="22" fitToHeight="0" orientation="portrait" r:id="rId1"/>
  <headerFooter alignWithMargins="0">
    <oddHeader>&amp;LQMSI_TEST_F_PLAN_CASE_V1.05&amp;R&amp;F</oddHeader>
    <oddFooter xml:space="preserve">&amp;C&amp;"ＭＳ Ｐゴシック,標準"テスト仕様書/テスト結果報告書(&amp;A)&amp;R&amp;"ＭＳ Ｐゴシック,標準"Ｐａｇｅ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テスト計画書</vt:lpstr>
      <vt:lpstr>テスト仕様書</vt:lpstr>
      <vt:lpstr>biko</vt:lpstr>
      <vt:lpstr>テスト計画書!Print_Area</vt:lpstr>
      <vt:lpstr>テスト仕様書!Print_Titles</vt:lpstr>
      <vt:lpstr>ProfilePJID</vt:lpstr>
      <vt:lpstr>ProfilePJName</vt:lpstr>
      <vt:lpstr>ProfileTestCase</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SEPG</dc:creator>
  <cp:lastModifiedBy>居林 信也</cp:lastModifiedBy>
  <cp:lastPrinted>2019-01-14T06:58:43Z</cp:lastPrinted>
  <dcterms:created xsi:type="dcterms:W3CDTF">2000-01-17T02:22:49Z</dcterms:created>
  <dcterms:modified xsi:type="dcterms:W3CDTF">2019-01-16T10:34:20Z</dcterms:modified>
</cp:coreProperties>
</file>